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ets.sharepoint.com/sites/DBHDDCollab/dd/OOHW/OHWBS/Shared Documents/RBA documents/Analytics/"/>
    </mc:Choice>
  </mc:AlternateContent>
  <xr:revisionPtr revIDLastSave="7" documentId="8_{FECCF131-F41E-4F8C-98A3-24393D5F7CE1}" xr6:coauthVersionLast="47" xr6:coauthVersionMax="47" xr10:uidLastSave="{A863736E-DF3D-4C97-8DB9-D43BB1848EB4}"/>
  <bookViews>
    <workbookView xWindow="-108" yWindow="-108" windowWidth="23256" windowHeight="12456" xr2:uid="{E8B1DE64-5417-494A-9863-669544745D01}"/>
  </bookViews>
  <sheets>
    <sheet name="BSP Review" sheetId="1" r:id="rId1"/>
  </sheets>
  <externalReferences>
    <externalReference r:id="rId2"/>
  </externalReferences>
  <definedNames>
    <definedName name="_xlnm.Print_Area" localSheetId="0">'BSP Review'!$A$1:$I$202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8" i="1" l="1"/>
  <c r="G108" i="1"/>
  <c r="I108" i="1"/>
  <c r="I74" i="1"/>
  <c r="J62" i="1"/>
  <c r="J63" i="1"/>
  <c r="J64" i="1"/>
  <c r="J67" i="1"/>
  <c r="J65" i="1"/>
  <c r="A202" i="1"/>
  <c r="A198" i="1"/>
  <c r="A199" i="1"/>
  <c r="A200" i="1"/>
  <c r="A201" i="1"/>
  <c r="A197" i="1"/>
  <c r="A191" i="1"/>
  <c r="A187" i="1"/>
  <c r="A188" i="1"/>
  <c r="A189" i="1"/>
  <c r="A190" i="1"/>
  <c r="A186" i="1"/>
  <c r="A182" i="1"/>
  <c r="A183" i="1"/>
  <c r="A181" i="1"/>
  <c r="A173" i="1"/>
  <c r="A174" i="1"/>
  <c r="A175" i="1"/>
  <c r="A176" i="1"/>
  <c r="A177" i="1"/>
  <c r="A178" i="1"/>
  <c r="A172" i="1"/>
  <c r="A168" i="1"/>
  <c r="A169" i="1"/>
  <c r="A167" i="1"/>
  <c r="A164" i="1"/>
  <c r="A162" i="1"/>
  <c r="A163" i="1"/>
  <c r="A161" i="1"/>
  <c r="A160" i="1" a="1"/>
  <c r="A160" i="1" s="1"/>
  <c r="A157" i="1" a="1"/>
  <c r="A157" i="1" s="1"/>
  <c r="A158" i="1" a="1"/>
  <c r="A158" i="1" s="1"/>
  <c r="A159" i="1" a="1"/>
  <c r="A159" i="1" s="1"/>
  <c r="A156" i="1" a="1"/>
  <c r="A156" i="1" s="1"/>
  <c r="A154" i="1" a="1"/>
  <c r="A154" i="1" s="1"/>
  <c r="A153" i="1" a="1"/>
  <c r="A153" i="1" s="1"/>
  <c r="A150" i="1" a="1"/>
  <c r="A150" i="1" s="1"/>
  <c r="A151" i="1" a="1"/>
  <c r="A151" i="1" s="1"/>
  <c r="A149" i="1" a="1"/>
  <c r="A149" i="1" s="1"/>
  <c r="A146" i="1"/>
  <c r="A145" i="1"/>
  <c r="A144" i="1"/>
  <c r="A143" i="1"/>
  <c r="A194" i="1"/>
  <c r="A142" i="1" a="1"/>
  <c r="A142" i="1" s="1"/>
  <c r="J106" i="1" l="1" a="1"/>
  <c r="J106" i="1" s="1"/>
  <c r="J61" i="1" a="1"/>
  <c r="J61" i="1" s="1"/>
  <c r="A139" i="1" a="1"/>
  <c r="A137" i="1" a="1"/>
  <c r="A138" i="1" a="1"/>
  <c r="A136" i="1" a="1"/>
  <c r="A139" i="1" l="1"/>
  <c r="A136" i="1"/>
  <c r="A137" i="1"/>
  <c r="A138" i="1"/>
  <c r="J16" i="1"/>
  <c r="M37" i="1"/>
  <c r="J66" i="1"/>
  <c r="M108" i="1" l="1"/>
  <c r="L108" i="1"/>
  <c r="J107" i="1"/>
  <c r="J105" i="1"/>
  <c r="J104" i="1"/>
  <c r="L101" i="1"/>
  <c r="I101" i="1"/>
  <c r="G101" i="1"/>
  <c r="J100" i="1"/>
  <c r="J99" i="1"/>
  <c r="J98" i="1"/>
  <c r="J97" i="1"/>
  <c r="L94" i="1"/>
  <c r="I94" i="1"/>
  <c r="G94" i="1"/>
  <c r="E94" i="1"/>
  <c r="J93" i="1"/>
  <c r="J92" i="1"/>
  <c r="J91" i="1"/>
  <c r="J90" i="1"/>
  <c r="J89" i="1"/>
  <c r="J88" i="1"/>
  <c r="L85" i="1"/>
  <c r="I85" i="1"/>
  <c r="G85" i="1"/>
  <c r="J84" i="1"/>
  <c r="J83" i="1"/>
  <c r="J82" i="1"/>
  <c r="J81" i="1"/>
  <c r="J80" i="1"/>
  <c r="J79" i="1"/>
  <c r="J78" i="1"/>
  <c r="J77" i="1"/>
  <c r="L74" i="1"/>
  <c r="G74" i="1"/>
  <c r="J73" i="1"/>
  <c r="J72" i="1"/>
  <c r="J71" i="1"/>
  <c r="N68" i="1"/>
  <c r="M68" i="1"/>
  <c r="L68" i="1"/>
  <c r="I68" i="1"/>
  <c r="G68" i="1"/>
  <c r="E68" i="1"/>
  <c r="J60" i="1"/>
  <c r="J59" i="1"/>
  <c r="J58" i="1"/>
  <c r="L55" i="1"/>
  <c r="I55" i="1"/>
  <c r="G55" i="1"/>
  <c r="J54" i="1"/>
  <c r="J53" i="1"/>
  <c r="J52" i="1"/>
  <c r="J51" i="1"/>
  <c r="J50" i="1"/>
  <c r="J49" i="1"/>
  <c r="J48" i="1"/>
  <c r="L45" i="1"/>
  <c r="I45" i="1"/>
  <c r="G45" i="1"/>
  <c r="J44" i="1"/>
  <c r="J43" i="1"/>
  <c r="J42" i="1"/>
  <c r="J41" i="1"/>
  <c r="J40" i="1"/>
  <c r="L37" i="1"/>
  <c r="I37" i="1"/>
  <c r="G37" i="1"/>
  <c r="E37" i="1"/>
  <c r="J36" i="1"/>
  <c r="J35" i="1"/>
  <c r="J34" i="1"/>
  <c r="J33" i="1"/>
  <c r="J32" i="1"/>
  <c r="J31" i="1"/>
  <c r="J30" i="1"/>
  <c r="J29" i="1"/>
  <c r="J28" i="1"/>
  <c r="J27" i="1"/>
  <c r="J26" i="1"/>
  <c r="J25" i="1"/>
  <c r="J24" i="1"/>
  <c r="M21" i="1"/>
  <c r="L21" i="1"/>
  <c r="I21" i="1"/>
  <c r="G21" i="1"/>
  <c r="E21" i="1"/>
  <c r="J20" i="1"/>
  <c r="J19" i="1"/>
  <c r="J18" i="1"/>
  <c r="J17" i="1"/>
  <c r="J15" i="1"/>
  <c r="J14" i="1"/>
  <c r="J13" i="1"/>
  <c r="J12" i="1"/>
  <c r="J11" i="1"/>
  <c r="J10" i="1"/>
  <c r="J108" i="1" l="1"/>
  <c r="J101" i="1"/>
  <c r="J74" i="1"/>
  <c r="J68" i="1"/>
  <c r="J45" i="1"/>
  <c r="J85" i="1"/>
  <c r="F111" i="1"/>
  <c r="J37" i="1"/>
  <c r="J94" i="1"/>
  <c r="J55" i="1"/>
  <c r="J21" i="1"/>
  <c r="B111" i="1"/>
  <c r="D112" i="1" s="1"/>
  <c r="D111" i="1"/>
  <c r="F112"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<sst xmlns="http://schemas.openxmlformats.org/spreadsheetml/2006/main" count="260" uniqueCount="140">
  <si>
    <t>Behavior Support Plan Review</t>
  </si>
  <si>
    <t>Individual Served:</t>
  </si>
  <si>
    <t>Behavior Analyst:</t>
  </si>
  <si>
    <t>Date of Review:</t>
  </si>
  <si>
    <t xml:space="preserve">Purpose of Review: </t>
  </si>
  <si>
    <t>BSP Date:</t>
  </si>
  <si>
    <t>Description of purpose if other:</t>
  </si>
  <si>
    <t>Approval Length:</t>
  </si>
  <si>
    <t>I. BSP Identifying information:</t>
  </si>
  <si>
    <t>Question weight w/out N/A</t>
  </si>
  <si>
    <t>Question weight w NA Q16</t>
  </si>
  <si>
    <t>Section Weight:</t>
  </si>
  <si>
    <t>Was the author’s name identified?</t>
  </si>
  <si>
    <t>Yes</t>
  </si>
  <si>
    <t>Were the author’s credentials identified?</t>
  </si>
  <si>
    <t>Was the author’s contact information available?</t>
  </si>
  <si>
    <t xml:space="preserve">Was the individual’s date-of-birth available? </t>
  </si>
  <si>
    <t>Was there a statement on competency/guardianship?</t>
  </si>
  <si>
    <t xml:space="preserve">Was the individual/guardian involved in the development of the plan? </t>
  </si>
  <si>
    <t>Were behaviors that could be related to medical need ruled out?*</t>
  </si>
  <si>
    <t>NA</t>
  </si>
  <si>
    <t xml:space="preserve">Were the relevant disabilities identified? </t>
  </si>
  <si>
    <t>No</t>
  </si>
  <si>
    <t>Was there a brief psychosocial history described?</t>
  </si>
  <si>
    <t>Were previous interventions - either successful or unsuccessful - described?</t>
  </si>
  <si>
    <t>Were strengths and interests of the individual listed?</t>
  </si>
  <si>
    <t>Totals (11)</t>
  </si>
  <si>
    <t>N/A</t>
  </si>
  <si>
    <t>II. BSP – *Functional Behavior Assessment (FBA)*:</t>
  </si>
  <si>
    <t>Question weight</t>
  </si>
  <si>
    <t>Question weight with 29 N/A</t>
  </si>
  <si>
    <t>Was there evidence that an FBA was completed?*</t>
  </si>
  <si>
    <t>Was there evidence that an FBA was current?*</t>
  </si>
  <si>
    <t>Were direct methods of assessment utilized when developing the intervention?*</t>
  </si>
  <si>
    <t>Were potential psychosocial stressors that influence behavior identified?</t>
  </si>
  <si>
    <t>Were medical and/or psychiatric conditions that influence behavior identified?</t>
  </si>
  <si>
    <t xml:space="preserve">If applicable, were psychotropic medications listed? </t>
  </si>
  <si>
    <t xml:space="preserve">Was the person’s ability to communicate identified? </t>
  </si>
  <si>
    <t>Were potential setting events identified?</t>
  </si>
  <si>
    <t>Were potential antecedents identified?</t>
  </si>
  <si>
    <t>Were potential consequences identified?</t>
  </si>
  <si>
    <t>Was the proposed hypothesis of function(s) of behavior identified? *</t>
  </si>
  <si>
    <t>Did the proposed hypothesis of function(s) of behavior appear valid?*</t>
  </si>
  <si>
    <t>Was there evidence that less restrictive or intrusive interventions had been tried (including results)?</t>
  </si>
  <si>
    <t>Totals (13)</t>
  </si>
  <si>
    <t>III. BSP – *Behaviors for Decrease (i.e., Target Behaviors) *:</t>
  </si>
  <si>
    <t>Were target behavior(s) adequately defined (e.g., objective, measurable, etc.)?*</t>
  </si>
  <si>
    <t>Were target behavior(s) appropriate to target (socially significant, age appropriate)?*</t>
  </si>
  <si>
    <t>Was there a method of measurement identified for target behaviors?</t>
  </si>
  <si>
    <t>Was there baseline data for all target behaviors?</t>
  </si>
  <si>
    <t>Was there ongoing and adequate data collection for all target behaviors?</t>
  </si>
  <si>
    <t>Totals (5)</t>
  </si>
  <si>
    <t>IV. BSP – Behaviors for Increase (i.e., Replacement Behaviors/Alternative Behaviors):</t>
  </si>
  <si>
    <t>Were replacement behavior(s) based upon the FBA (i.e., functionally equivalent)?</t>
  </si>
  <si>
    <t>Were replacement behavior(s) adequately defined (e.g., objective, measurable, etc.)?</t>
  </si>
  <si>
    <t xml:space="preserve">Was there a method of measurement identified for replacement behaviors? </t>
  </si>
  <si>
    <t>Was there baseline data for all replacement behaviors?</t>
  </si>
  <si>
    <t>Were the replacement behavior(s) individualized, based on skill, functioning, and/or diagnosis?</t>
  </si>
  <si>
    <t>Was there ongoing and adequate data collection for all replacement behaviors?</t>
  </si>
  <si>
    <t>Was the presented data type consistent with the stated goals' data type?</t>
  </si>
  <si>
    <t>Totals (7)</t>
  </si>
  <si>
    <t>V. BSP – Interventions*:</t>
  </si>
  <si>
    <t>Question weight w/NA</t>
  </si>
  <si>
    <t>Question weight w/out NA in Q.61</t>
  </si>
  <si>
    <t>Question weight w/out NA in Q.66&amp;67</t>
  </si>
  <si>
    <t>Were strategies to promote replacement behavior(s) defined?</t>
  </si>
  <si>
    <t>Were preventative, proactive and/or antecedent-based strategies identified and individualized?</t>
  </si>
  <si>
    <t>Were consequence-based strategies identified?</t>
  </si>
  <si>
    <t>If applicable, for consequence-based strategies, was the duration per application identified as well as the criterion for termination of intervention identified?</t>
  </si>
  <si>
    <t>Was there a detailed schedule(s) of reinforcement based on individual preference?</t>
  </si>
  <si>
    <t>Do interventions appear to be least intrusive/restrictive?</t>
  </si>
  <si>
    <t>Do interventions appear to be the most appropriate?</t>
  </si>
  <si>
    <t>If applicable is there a current special circumstance review and approval?*</t>
  </si>
  <si>
    <t>If applicable does the use of restrictive devices meet the requirements in the special circumstance review?*</t>
  </si>
  <si>
    <t>Do interventions align with person-centered planning and individual strengths and preferences?*</t>
  </si>
  <si>
    <t>Totals (10)</t>
  </si>
  <si>
    <t>VI. BSP – Treatment Integrity:</t>
  </si>
  <si>
    <t>Was there a description of prescribed competency-based staff training?</t>
  </si>
  <si>
    <t xml:space="preserve">Was there evidence (documentation) that all of the staff who support the individual had been trained on the current BSP? </t>
  </si>
  <si>
    <t>Was the documentation of staff training uploaded to IDDC?</t>
  </si>
  <si>
    <t>Totals (3)</t>
  </si>
  <si>
    <t>VII. BSP – Program Monitoring*:</t>
  </si>
  <si>
    <t xml:space="preserve">Were data for target behaviors regularly (at least monthly) summarized? </t>
  </si>
  <si>
    <t>Were data for target behaviors regularly graphically displayed?*</t>
  </si>
  <si>
    <t>Did graphs for target behaviors include phase change lines?</t>
  </si>
  <si>
    <t>Were data for target behaviors regularly (at least monthly) analyzed? *</t>
  </si>
  <si>
    <t xml:space="preserve">Were data for replacement behaviors regularly (at least monthly) summarized? </t>
  </si>
  <si>
    <t>Were data for replacement behaviors regularly graphically displayed?*</t>
  </si>
  <si>
    <t>Did graphs for replacement behaviors include phase change lines?</t>
  </si>
  <si>
    <t>Were data for replacement behaviors regularly (at least monthly) analyzed? *</t>
  </si>
  <si>
    <t>Totals (8)</t>
  </si>
  <si>
    <t>VIII. BSP – Goals of Treatment:</t>
  </si>
  <si>
    <t xml:space="preserve">Were objective criteria identified for success (i.e., for target and replacement behaviors)? </t>
  </si>
  <si>
    <t xml:space="preserve">Were objective criteria identified for revision (i.e., for target and replacement behaviors)? </t>
  </si>
  <si>
    <t>Were objective criteria identified for termination of plan?</t>
  </si>
  <si>
    <t>Were objective criteria for the above based on baseline data?</t>
  </si>
  <si>
    <t xml:space="preserve">Were objective criteria for the above appropriate measures (ex. Verbal aggression may remain above 0 but suicide attempts should be targeted at 0)?                                     </t>
  </si>
  <si>
    <t>If applicable, was there evidence (documentation) that data (frequency &amp; duration) on the use of intrusive or restrictive interventions had been collected, graphed, and analyzed (at least monthly) by the clinician?</t>
  </si>
  <si>
    <t>Totals (6)</t>
  </si>
  <si>
    <t>IX. BSP – Risks and Benefits:</t>
  </si>
  <si>
    <t>Were the potential risks of physical harm identified?</t>
  </si>
  <si>
    <t>Were the potential risks of psychological harm identified?</t>
  </si>
  <si>
    <t>Were there adequate descriptions of intrusiveness and/or restrictiveness of prescribed interventions?</t>
  </si>
  <si>
    <t>Were the potential benefits of interventions identified?</t>
  </si>
  <si>
    <t>Totals (4)</t>
  </si>
  <si>
    <t>X. BSP – Review and Approvals*:</t>
  </si>
  <si>
    <t>Question weight with NA</t>
  </si>
  <si>
    <t>Question weight w/out NA Q106</t>
  </si>
  <si>
    <t xml:space="preserve">Has the BSP been reviewed and approved by the individual or guardian?  </t>
  </si>
  <si>
    <t>Has the BSP been reviewed and approved by the clinician designated by the program?</t>
  </si>
  <si>
    <t>If necessary or required, has the BSP been reviewed and approved by a human rights committee?*</t>
  </si>
  <si>
    <t>Does the BSP appear to align with the HCBS Settings Rule regarding personal choice and rights of the individual?*</t>
  </si>
  <si>
    <t>XI. BSP – Review Outcome:</t>
  </si>
  <si>
    <t xml:space="preserve">Excluding “if applicable” the BSP met </t>
  </si>
  <si>
    <t>out of</t>
  </si>
  <si>
    <t>Criteria</t>
  </si>
  <si>
    <t xml:space="preserve">*Critical Areas of Need: </t>
  </si>
  <si>
    <t>Requirements: must be met prior to the end of the approval period</t>
  </si>
  <si>
    <t>Recommendations: general recommendations to improve grammar, readability, etc.</t>
  </si>
  <si>
    <r>
      <t>1.</t>
    </r>
    <r>
      <rPr>
        <sz val="11"/>
        <color rgb="FFFF0000"/>
        <rFont val="Aptos Narrow"/>
        <family val="2"/>
        <scheme val="minor"/>
      </rPr>
      <t>According to the provisions set forth in the Home and Community Based Settings Rule, individuals receiving waiver services are entitled to the same liberties as any and all other adult citizens. While adherence to a doctor's recommendation is highly encouraged, in the end, all citizens have the right to refuse. In a case such as this, restricting food/strict adherence to a diet is highly likely to increase behavioral challenges. Although encouragement, coaching, training, and suggesting are all helpful strategies to increase compliance with medical recommendations, strict adherence and restriction are not appropriate. Where individuals have refused orders or suggestions, ongoing efforts to educate and train on the benefits of adherence should be documented. Individuals in waiver services ultimately have the right to make their own decisions.</t>
    </r>
  </si>
  <si>
    <t>RBA Signature and Date:</t>
  </si>
  <si>
    <t>Name and Credentials</t>
  </si>
  <si>
    <t>Date</t>
  </si>
  <si>
    <t xml:space="preserve">Provided to: </t>
  </si>
  <si>
    <t>Date provided:</t>
  </si>
  <si>
    <t>Delivery Method:</t>
  </si>
  <si>
    <t>Provided “Best Practice Standards” (required for all denials, 30 days, and 3-month approvals)</t>
  </si>
  <si>
    <t>Helpful Literature for Questions Marked "No" Above:</t>
  </si>
  <si>
    <t>(Copy and paste reference into your internet browser)</t>
  </si>
  <si>
    <t>1. Introduction</t>
  </si>
  <si>
    <t>2. FBA</t>
  </si>
  <si>
    <t>3. Target Behaviors</t>
  </si>
  <si>
    <t>4. Replacement Behaviors</t>
  </si>
  <si>
    <t>5. Interventions</t>
  </si>
  <si>
    <t>6. Treatment Integrity</t>
  </si>
  <si>
    <t>7. Program Monitoring</t>
  </si>
  <si>
    <t>8. Treatment Goals</t>
  </si>
  <si>
    <t>9. Risks and Benefits</t>
  </si>
  <si>
    <t>10. Reviews and Approvals</t>
  </si>
  <si>
    <t>Person-Centered Planning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</si>
</sst>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8"/>
      <color theme="1"/>
      <name val="Aptos Narrow"/>
      <family val="2"/>
      <scheme val="minor"/>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rgb="FF000000"/>
      </bottom>
      <diagonal/>
    </border>
    <border>
      <left/>
      <right/>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116">
    <xf numFmtId="0" fontId="0" fillId="0" borderId="0" xfId="0"/>
    <xf numFmtId="0" fontId="0" fillId="0" borderId="4" xfId="0" applyBorder="1"/>
    <xf numFmtId="0" fontId="0" fillId="0" borderId="5" xfId="0" applyBorder="1"/>
    <xf numFmtId="0" fontId="3" fillId="0" borderId="0" xfId="0" applyFont="1" applyAlignment="1">
      <alignment horizontal="right"/>
    </xf>
    <xf numFmtId="0" fontId="0" fillId="0" borderId="5" xfId="0" applyBorder="1" applyAlignment="1">
      <alignment horizontal="center"/>
    </xf>
    <xf numFmtId="0" fontId="0" fillId="0" borderId="0" xfId="0" applyAlignment="1">
      <alignment horizontal="left"/>
    </xf>
    <xf numFmtId="0" fontId="0" fillId="0" borderId="5" xfId="0" applyBorder="1" applyProtection="1">
      <protection locked="0"/>
    </xf>
    <xf numFmtId="14" fontId="0" fillId="0" borderId="0" xfId="0" applyNumberFormat="1" applyAlignment="1" applyProtection="1">
      <alignment horizontal="left"/>
      <protection locked="0"/>
    </xf>
    <xf numFmtId="0" fontId="3" fillId="0" borderId="4" xfId="0" applyFont="1" applyBorder="1"/>
    <xf numFmtId="0" fontId="0" fillId="0" borderId="9" xfId="0" applyBorder="1"/>
    <xf numFmtId="0" fontId="3" fillId="0" borderId="0" xfId="0" applyFont="1"/>
    <xf numFmtId="0" fontId="0" fillId="2" borderId="10" xfId="0" applyFill="1" applyBorder="1" applyAlignment="1" applyProtection="1">
      <alignment wrapText="1"/>
      <protection locked="0"/>
    </xf>
    <xf numFmtId="0" fontId="0" fillId="0" borderId="11" xfId="0" applyBorder="1"/>
    <xf numFmtId="0" fontId="0" fillId="0" borderId="0" xfId="0" applyAlignment="1">
      <alignment wrapText="1"/>
    </xf>
    <xf numFmtId="0" fontId="3" fillId="0" borderId="1" xfId="0" applyFont="1" applyBorder="1" applyAlignment="1">
      <alignment wrapText="1"/>
    </xf>
    <xf numFmtId="0" fontId="3" fillId="0" borderId="2" xfId="0" applyFont="1" applyBorder="1" applyAlignment="1">
      <alignment wrapText="1"/>
    </xf>
    <xf numFmtId="0" fontId="3" fillId="0" borderId="1" xfId="0" applyFont="1" applyBorder="1" applyAlignment="1">
      <alignment horizontal="right"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right" wrapText="1"/>
    </xf>
    <xf numFmtId="0" fontId="3" fillId="0" borderId="0" xfId="0" applyFont="1" applyAlignment="1">
      <alignment wrapText="1"/>
    </xf>
    <xf numFmtId="0" fontId="0" fillId="0" borderId="4" xfId="0" applyBorder="1" applyAlignment="1">
      <alignment wrapText="1"/>
    </xf>
    <xf numFmtId="0" fontId="0" fillId="0" borderId="3" xfId="0" applyBorder="1"/>
    <xf numFmtId="0" fontId="0" fillId="2" borderId="11" xfId="0" applyFill="1" applyBorder="1" applyAlignment="1" applyProtection="1">
      <alignment wrapText="1"/>
      <protection locked="0"/>
    </xf>
    <xf numFmtId="9" fontId="3" fillId="0" borderId="0" xfId="1" applyFont="1" applyAlignment="1">
      <alignment wrapText="1"/>
    </xf>
    <xf numFmtId="0" fontId="3" fillId="0" borderId="11" xfId="0" applyFont="1" applyBorder="1" applyAlignment="1">
      <alignment wrapText="1"/>
    </xf>
    <xf numFmtId="0" fontId="3" fillId="0" borderId="6" xfId="0" applyFont="1" applyBorder="1" applyAlignment="1">
      <alignment horizontal="center" wrapText="1"/>
    </xf>
    <xf numFmtId="0" fontId="3" fillId="0" borderId="12" xfId="0" applyFont="1" applyBorder="1" applyAlignment="1">
      <alignment horizontal="right" wrapText="1"/>
    </xf>
    <xf numFmtId="0" fontId="3" fillId="0" borderId="6" xfId="0" applyFont="1" applyBorder="1" applyAlignment="1">
      <alignment horizontal="right" wrapText="1"/>
    </xf>
    <xf numFmtId="0" fontId="3" fillId="0" borderId="9" xfId="0" applyFont="1" applyBorder="1" applyAlignment="1">
      <alignment horizontal="center" wrapText="1"/>
    </xf>
    <xf numFmtId="0" fontId="0" fillId="0" borderId="1" xfId="0" applyBorder="1" applyAlignment="1">
      <alignment horizontal="right"/>
    </xf>
    <xf numFmtId="0" fontId="0" fillId="0" borderId="3" xfId="0" applyBorder="1" applyAlignment="1">
      <alignment horizontal="center"/>
    </xf>
    <xf numFmtId="0" fontId="0" fillId="0" borderId="1" xfId="0" applyBorder="1"/>
    <xf numFmtId="0" fontId="0" fillId="0" borderId="2" xfId="0" applyBorder="1"/>
    <xf numFmtId="0" fontId="0" fillId="0" borderId="15" xfId="0" applyBorder="1"/>
    <xf numFmtId="0" fontId="0" fillId="0" borderId="14" xfId="0" applyBorder="1"/>
    <xf numFmtId="0" fontId="0" fillId="0" borderId="2" xfId="0" applyBorder="1" applyAlignment="1">
      <alignment horizontal="right"/>
    </xf>
    <xf numFmtId="0" fontId="2" fillId="0" borderId="14" xfId="0" applyFont="1" applyBorder="1"/>
    <xf numFmtId="0" fontId="0" fillId="0" borderId="13" xfId="0" applyBorder="1"/>
    <xf numFmtId="0" fontId="0" fillId="0" borderId="0" xfId="0" applyProtection="1">
      <protection locked="0"/>
    </xf>
    <xf numFmtId="0" fontId="5" fillId="0" borderId="12" xfId="0" applyFont="1" applyBorder="1" applyProtection="1">
      <protection locked="0"/>
    </xf>
    <xf numFmtId="0" fontId="5" fillId="0" borderId="6" xfId="0" applyFont="1" applyBorder="1" applyProtection="1">
      <protection locked="0"/>
    </xf>
    <xf numFmtId="0" fontId="0" fillId="2" borderId="4" xfId="0" applyFill="1" applyBorder="1" applyProtection="1">
      <protection locked="0"/>
    </xf>
    <xf numFmtId="0" fontId="0" fillId="0" borderId="12" xfId="0" applyBorder="1"/>
    <xf numFmtId="0" fontId="0" fillId="2" borderId="6" xfId="0" applyFill="1" applyBorder="1"/>
    <xf numFmtId="0" fontId="0" fillId="2" borderId="12" xfId="0" applyFill="1" applyBorder="1"/>
    <xf numFmtId="0" fontId="0" fillId="0" borderId="5" xfId="0" applyBorder="1"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3" fillId="0" borderId="12" xfId="0" applyFont="1" applyBorder="1" applyAlignment="1">
      <alignment wrapText="1"/>
    </xf>
    <xf numFmtId="0" fontId="3" fillId="0" borderId="6" xfId="0" applyFont="1" applyBorder="1" applyAlignment="1">
      <alignment wrapText="1"/>
    </xf>
    <xf numFmtId="0" fontId="0" fillId="0" borderId="0" xfId="0" applyAlignment="1" applyProtection="1">
      <alignment horizontal="left"/>
      <protection locked="0"/>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0" xfId="0" applyAlignment="1">
      <alignment wrapText="1"/>
    </xf>
    <xf numFmtId="0" fontId="0" fillId="0" borderId="12"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left"/>
    </xf>
    <xf numFmtId="0" fontId="3" fillId="0" borderId="0" xfId="0" applyFont="1" applyAlignment="1">
      <alignment horizontal="left"/>
    </xf>
    <xf numFmtId="0" fontId="0" fillId="0" borderId="6" xfId="0" applyBorder="1" applyAlignment="1" applyProtection="1">
      <alignment horizontal="left"/>
      <protection locked="0"/>
    </xf>
    <xf numFmtId="0" fontId="0" fillId="0" borderId="6" xfId="0" applyBorder="1" applyAlignment="1">
      <alignment horizontal="center"/>
    </xf>
    <xf numFmtId="14" fontId="0" fillId="0" borderId="2" xfId="0" applyNumberFormat="1" applyBorder="1" applyAlignment="1">
      <alignment horizontal="left"/>
    </xf>
    <xf numFmtId="0" fontId="3" fillId="0" borderId="0" xfId="0" applyFont="1" applyAlignment="1">
      <alignment horizontal="center"/>
    </xf>
    <xf numFmtId="0" fontId="0" fillId="0" borderId="1" xfId="0"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7" xfId="0" applyBorder="1" applyAlignment="1" applyProtection="1">
      <alignment horizontal="center"/>
      <protection locked="0"/>
    </xf>
    <xf numFmtId="14" fontId="0" fillId="0" borderId="8" xfId="0" applyNumberFormat="1" applyBorder="1" applyAlignment="1" applyProtection="1">
      <alignment horizontal="center"/>
      <protection locked="0"/>
    </xf>
    <xf numFmtId="0" fontId="0" fillId="0" borderId="8" xfId="0" applyBorder="1" applyAlignment="1" applyProtection="1">
      <alignment horizontal="left"/>
      <protection locked="0"/>
    </xf>
    <xf numFmtId="0" fontId="3" fillId="0" borderId="12" xfId="0" applyFont="1" applyBorder="1" applyAlignment="1">
      <alignment horizontal="left"/>
    </xf>
    <xf numFmtId="0" fontId="3" fillId="0" borderId="6" xfId="0" applyFont="1" applyBorder="1" applyAlignment="1">
      <alignment horizontal="left"/>
    </xf>
    <xf numFmtId="0" fontId="0" fillId="0" borderId="2" xfId="0" applyBorder="1" applyAlignment="1">
      <alignment wrapText="1"/>
    </xf>
    <xf numFmtId="0" fontId="0" fillId="0" borderId="3" xfId="0" applyBorder="1" applyAlignment="1">
      <alignment wrapText="1"/>
    </xf>
    <xf numFmtId="0" fontId="3" fillId="0" borderId="0" xfId="0" applyFont="1" applyAlignment="1">
      <alignment horizontal="center" wrapText="1"/>
    </xf>
    <xf numFmtId="0" fontId="0" fillId="0" borderId="13"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3" fillId="0" borderId="12" xfId="0" applyFont="1" applyBorder="1" applyAlignment="1">
      <alignment wrapText="1"/>
    </xf>
    <xf numFmtId="0" fontId="3" fillId="0" borderId="6" xfId="0" applyFont="1" applyBorder="1" applyAlignment="1">
      <alignment wrapText="1"/>
    </xf>
    <xf numFmtId="0" fontId="3" fillId="0" borderId="12" xfId="0" applyFont="1" applyBorder="1" applyAlignment="1">
      <alignment horizontal="left" wrapText="1"/>
    </xf>
    <xf numFmtId="0" fontId="3" fillId="0" borderId="6" xfId="0" applyFont="1" applyBorder="1" applyAlignment="1">
      <alignment horizontal="left" wrapText="1"/>
    </xf>
    <xf numFmtId="0" fontId="0" fillId="0" borderId="13" xfId="0" applyBorder="1" applyAlignment="1">
      <alignment wrapText="1"/>
    </xf>
    <xf numFmtId="0" fontId="0" fillId="0" borderId="13"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2" xfId="0" applyBorder="1" applyAlignment="1">
      <alignment horizontal="left" wrapText="1"/>
    </xf>
    <xf numFmtId="0" fontId="0" fillId="0" borderId="3" xfId="0" applyBorder="1" applyAlignment="1">
      <alignment horizontal="left" wrapText="1"/>
    </xf>
    <xf numFmtId="14" fontId="0" fillId="0" borderId="6" xfId="0" applyNumberFormat="1" applyBorder="1" applyAlignment="1" applyProtection="1">
      <alignment horizontal="left"/>
      <protection locked="0"/>
    </xf>
    <xf numFmtId="0" fontId="0" fillId="0" borderId="9" xfId="0" applyBorder="1" applyAlignment="1" applyProtection="1">
      <alignment horizontal="left"/>
      <protection locked="0"/>
    </xf>
    <xf numFmtId="14" fontId="0" fillId="0" borderId="2" xfId="0" applyNumberFormat="1" applyBorder="1" applyAlignment="1" applyProtection="1">
      <alignment horizontal="left"/>
      <protection locked="0"/>
    </xf>
    <xf numFmtId="0" fontId="0" fillId="0" borderId="0" xfId="0" applyAlignment="1" applyProtection="1">
      <alignment horizontal="left" wrapText="1"/>
      <protection locked="0"/>
    </xf>
    <xf numFmtId="0" fontId="0" fillId="0" borderId="5" xfId="0"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9" xfId="0" applyBorder="1" applyAlignment="1" applyProtection="1">
      <alignment horizontal="left" wrapText="1"/>
      <protection locked="0"/>
    </xf>
    <xf numFmtId="0" fontId="0" fillId="0" borderId="4" xfId="0" applyBorder="1" applyAlignment="1" applyProtection="1">
      <alignment horizontal="left"/>
      <protection locked="0"/>
    </xf>
    <xf numFmtId="0" fontId="0" fillId="0" borderId="0" xfId="0" applyAlignment="1" applyProtection="1">
      <alignment horizontal="left"/>
      <protection locked="0"/>
    </xf>
    <xf numFmtId="0" fontId="0" fillId="0" borderId="5" xfId="0" applyBorder="1" applyAlignment="1" applyProtection="1">
      <alignment horizontal="left"/>
      <protection locked="0"/>
    </xf>
    <xf numFmtId="0" fontId="0" fillId="0" borderId="4"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3" borderId="4" xfId="0" applyFill="1" applyBorder="1" applyAlignment="1" applyProtection="1">
      <alignment horizontal="left" wrapText="1"/>
      <protection locked="0"/>
    </xf>
    <xf numFmtId="0" fontId="0" fillId="3" borderId="0" xfId="0" applyFill="1" applyAlignment="1" applyProtection="1">
      <alignment horizontal="left" wrapText="1"/>
      <protection locked="0"/>
    </xf>
    <xf numFmtId="0" fontId="0" fillId="3" borderId="5" xfId="0" applyFill="1" applyBorder="1" applyAlignment="1" applyProtection="1">
      <alignment horizontal="left" wrapText="1"/>
      <protection locked="0"/>
    </xf>
  </cellXfs>
  <cellStyles count="2">
    <cellStyle name="Normal" xfId="0" builtinId="0"/>
    <cellStyle name="Percent" xfId="1"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gets.sharepoint.com/sites/DBHDDCollab/dd/OOHW/OHWBS/Shared%20Documents/RBA%20documents/Analytics/BSP%20Reviews%202025%20Tester.xlsm" TargetMode="External"/><Relationship Id="rId1" Type="http://schemas.openxmlformats.org/officeDocument/2006/relationships/externalLinkPath" Target="BSP%20Reviews%202025%20Te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P Review"/>
      <sheetName val="Weighted Means"/>
      <sheetName val="Literature References"/>
      <sheetName val="DataExtractNEW"/>
    </sheetNames>
    <sheetDataSet>
      <sheetData sheetId="0"/>
      <sheetData sheetId="1">
        <row r="2">
          <cell r="T2" t="str">
            <v>Critical Need</v>
          </cell>
          <cell r="U2">
            <v>70</v>
          </cell>
          <cell r="W2">
            <v>10</v>
          </cell>
        </row>
        <row r="3">
          <cell r="T3" t="str">
            <v>Short Term</v>
          </cell>
          <cell r="U3">
            <v>10</v>
          </cell>
          <cell r="W3">
            <v>20</v>
          </cell>
        </row>
        <row r="4">
          <cell r="T4" t="str">
            <v>Medium Term</v>
          </cell>
          <cell r="U4">
            <v>10</v>
          </cell>
          <cell r="W4">
            <v>30</v>
          </cell>
        </row>
        <row r="5">
          <cell r="T5" t="str">
            <v>Long Term</v>
          </cell>
          <cell r="U5">
            <v>10</v>
          </cell>
          <cell r="W5">
            <v>40</v>
          </cell>
        </row>
        <row r="6">
          <cell r="U6">
            <v>100</v>
          </cell>
          <cell r="W6">
            <v>50</v>
          </cell>
        </row>
        <row r="7">
          <cell r="W7">
            <v>60</v>
          </cell>
        </row>
        <row r="8">
          <cell r="W8">
            <v>70</v>
          </cell>
        </row>
        <row r="9">
          <cell r="W9">
            <v>80</v>
          </cell>
        </row>
        <row r="10">
          <cell r="W10">
            <v>90</v>
          </cell>
        </row>
        <row r="11">
          <cell r="W11">
            <v>100</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C0AC-CAB5-4206-AF1B-EF9CE60087CC}">
  <dimension ref="A1:AA212"/>
  <sheetViews>
    <sheetView tabSelected="1" zoomScale="88" zoomScaleNormal="115" workbookViewId="0">
      <selection activeCell="C3" sqref="C3:D3"/>
    </sheetView>
  </sheetViews>
  <sheetFormatPr defaultRowHeight="14.4" x14ac:dyDescent="0.3"/>
  <cols>
    <col min="1" max="1" width="11" customWidth="1"/>
    <col min="2" max="2" width="10" customWidth="1"/>
    <col min="3" max="3" width="11.6640625" customWidth="1"/>
    <col min="4" max="4" width="9.6640625" customWidth="1"/>
    <col min="6" max="6" width="9" customWidth="1"/>
    <col min="7" max="7" width="8.109375" customWidth="1"/>
    <col min="8" max="9" width="7.6640625" customWidth="1"/>
    <col min="10" max="11" width="8.88671875" hidden="1" customWidth="1"/>
    <col min="12" max="12" width="25.6640625" hidden="1" customWidth="1"/>
    <col min="13" max="13" width="35.33203125" hidden="1" customWidth="1"/>
    <col min="14" max="14" width="41.6640625" hidden="1" customWidth="1"/>
    <col min="15" max="15" width="14.6640625" hidden="1" customWidth="1"/>
    <col min="16" max="16" width="14.33203125" hidden="1" customWidth="1"/>
    <col min="17" max="17" width="5.6640625" hidden="1" customWidth="1"/>
    <col min="18" max="18" width="7.6640625" customWidth="1"/>
    <col min="19" max="19" width="7.88671875" customWidth="1"/>
    <col min="20" max="20" width="9.6640625" customWidth="1"/>
    <col min="21" max="21" width="9" customWidth="1"/>
    <col min="22" max="22" width="5.6640625" customWidth="1"/>
    <col min="23" max="23" width="8.6640625" customWidth="1"/>
  </cols>
  <sheetData>
    <row r="1" spans="1:23" ht="30" customHeight="1" x14ac:dyDescent="0.3">
      <c r="A1" s="68" t="s">
        <v>0</v>
      </c>
      <c r="B1" s="69"/>
      <c r="C1" s="69"/>
      <c r="D1" s="69"/>
      <c r="E1" s="69"/>
      <c r="F1" s="69"/>
      <c r="G1" s="69"/>
      <c r="H1" s="69"/>
      <c r="I1" s="70"/>
    </row>
    <row r="2" spans="1:23" ht="10.95" customHeight="1" x14ac:dyDescent="0.3">
      <c r="A2" s="1"/>
      <c r="I2" s="2"/>
    </row>
    <row r="3" spans="1:23" x14ac:dyDescent="0.3">
      <c r="A3" s="71" t="s">
        <v>1</v>
      </c>
      <c r="B3" s="72"/>
      <c r="C3" s="73"/>
      <c r="D3" s="73"/>
      <c r="F3" s="3" t="s">
        <v>2</v>
      </c>
      <c r="G3" s="74"/>
      <c r="H3" s="74"/>
      <c r="I3" s="4"/>
    </row>
    <row r="4" spans="1:23" x14ac:dyDescent="0.3">
      <c r="A4" s="71" t="s">
        <v>3</v>
      </c>
      <c r="B4" s="72"/>
      <c r="C4" s="75"/>
      <c r="D4" s="75"/>
      <c r="I4" s="2"/>
    </row>
    <row r="5" spans="1:23" x14ac:dyDescent="0.3">
      <c r="A5" s="71" t="s">
        <v>4</v>
      </c>
      <c r="B5" s="72"/>
      <c r="C5" s="80"/>
      <c r="D5" s="80"/>
      <c r="F5" s="3" t="s">
        <v>5</v>
      </c>
      <c r="G5" s="81"/>
      <c r="H5" s="81"/>
      <c r="I5" s="2"/>
      <c r="L5" s="5"/>
    </row>
    <row r="6" spans="1:23" x14ac:dyDescent="0.3">
      <c r="A6" s="71" t="s">
        <v>6</v>
      </c>
      <c r="B6" s="72"/>
      <c r="C6" s="72"/>
      <c r="D6" s="82"/>
      <c r="E6" s="82"/>
      <c r="F6" s="82"/>
      <c r="G6" s="82"/>
      <c r="H6" s="82"/>
      <c r="I6" s="6"/>
    </row>
    <row r="7" spans="1:23" x14ac:dyDescent="0.3">
      <c r="A7" s="71" t="s">
        <v>7</v>
      </c>
      <c r="B7" s="72"/>
      <c r="C7" s="82"/>
      <c r="D7" s="82"/>
      <c r="I7" s="2"/>
    </row>
    <row r="8" spans="1:23" x14ac:dyDescent="0.3">
      <c r="A8" s="1"/>
      <c r="I8" s="2"/>
      <c r="O8" s="7"/>
      <c r="P8" s="54"/>
      <c r="Q8" s="54"/>
      <c r="R8" s="54"/>
      <c r="S8" s="54"/>
      <c r="T8" s="54"/>
      <c r="U8" s="54"/>
      <c r="V8" s="54"/>
      <c r="W8" s="54"/>
    </row>
    <row r="9" spans="1:23" x14ac:dyDescent="0.3">
      <c r="A9" s="8" t="s">
        <v>8</v>
      </c>
      <c r="I9" s="9"/>
      <c r="L9" t="s">
        <v>9</v>
      </c>
      <c r="M9" t="s">
        <v>10</v>
      </c>
      <c r="O9" s="76" t="s">
        <v>11</v>
      </c>
      <c r="P9" s="76"/>
      <c r="Q9" s="10">
        <v>5</v>
      </c>
    </row>
    <row r="10" spans="1:23" s="13" customFormat="1" x14ac:dyDescent="0.3">
      <c r="A10" s="77" t="s">
        <v>12</v>
      </c>
      <c r="B10" s="78"/>
      <c r="C10" s="78"/>
      <c r="D10" s="78"/>
      <c r="E10" s="78"/>
      <c r="F10" s="78"/>
      <c r="G10" s="78"/>
      <c r="H10" s="79"/>
      <c r="I10" s="11" t="s">
        <v>13</v>
      </c>
      <c r="J10" s="12">
        <f t="shared" ref="J10:J20" si="0">IF(I10="Yes", L10, IF(I10="No", 0, IF(I10="N/A",M10,"")))</f>
        <v>10</v>
      </c>
      <c r="L10" s="13">
        <v>10</v>
      </c>
      <c r="M10" s="13">
        <v>10</v>
      </c>
    </row>
    <row r="11" spans="1:23" s="13" customFormat="1" x14ac:dyDescent="0.3">
      <c r="A11" s="77" t="s">
        <v>14</v>
      </c>
      <c r="B11" s="78"/>
      <c r="C11" s="78"/>
      <c r="D11" s="78"/>
      <c r="E11" s="78"/>
      <c r="F11" s="78"/>
      <c r="G11" s="78"/>
      <c r="H11" s="79"/>
      <c r="I11" s="11" t="s">
        <v>13</v>
      </c>
      <c r="J11" s="12">
        <f t="shared" si="0"/>
        <v>5</v>
      </c>
      <c r="L11" s="13">
        <v>5</v>
      </c>
      <c r="M11" s="13">
        <v>5</v>
      </c>
    </row>
    <row r="12" spans="1:23" s="13" customFormat="1" x14ac:dyDescent="0.3">
      <c r="A12" s="77" t="s">
        <v>15</v>
      </c>
      <c r="B12" s="78"/>
      <c r="C12" s="78"/>
      <c r="D12" s="78"/>
      <c r="E12" s="78"/>
      <c r="F12" s="78"/>
      <c r="G12" s="78"/>
      <c r="H12" s="79"/>
      <c r="I12" s="11" t="s">
        <v>13</v>
      </c>
      <c r="J12" s="12">
        <f t="shared" si="0"/>
        <v>10</v>
      </c>
      <c r="L12" s="13">
        <v>10</v>
      </c>
      <c r="M12" s="13">
        <v>10</v>
      </c>
    </row>
    <row r="13" spans="1:23" s="13" customFormat="1" x14ac:dyDescent="0.3">
      <c r="A13" s="77" t="s">
        <v>16</v>
      </c>
      <c r="B13" s="78"/>
      <c r="C13" s="78"/>
      <c r="D13" s="78"/>
      <c r="E13" s="78"/>
      <c r="F13" s="78"/>
      <c r="G13" s="78"/>
      <c r="H13" s="79"/>
      <c r="I13" s="11" t="s">
        <v>13</v>
      </c>
      <c r="J13" s="12">
        <f t="shared" si="0"/>
        <v>5</v>
      </c>
      <c r="L13" s="13">
        <v>5</v>
      </c>
      <c r="M13" s="13">
        <v>5</v>
      </c>
    </row>
    <row r="14" spans="1:23" s="13" customFormat="1" x14ac:dyDescent="0.3">
      <c r="A14" s="77" t="s">
        <v>17</v>
      </c>
      <c r="B14" s="78"/>
      <c r="C14" s="78"/>
      <c r="D14" s="78"/>
      <c r="E14" s="78"/>
      <c r="F14" s="78"/>
      <c r="G14" s="78"/>
      <c r="H14" s="79"/>
      <c r="I14" s="11" t="s">
        <v>13</v>
      </c>
      <c r="J14" s="12">
        <f t="shared" si="0"/>
        <v>10</v>
      </c>
      <c r="L14" s="13">
        <v>10</v>
      </c>
      <c r="M14" s="13">
        <v>12.5</v>
      </c>
    </row>
    <row r="15" spans="1:23" s="13" customFormat="1" x14ac:dyDescent="0.3">
      <c r="A15" s="77" t="s">
        <v>18</v>
      </c>
      <c r="B15" s="78"/>
      <c r="C15" s="78"/>
      <c r="D15" s="78"/>
      <c r="E15" s="78"/>
      <c r="F15" s="78"/>
      <c r="G15" s="78"/>
      <c r="H15" s="79"/>
      <c r="I15" s="11" t="s">
        <v>13</v>
      </c>
      <c r="J15" s="12">
        <f t="shared" si="0"/>
        <v>10</v>
      </c>
      <c r="L15" s="13">
        <v>10</v>
      </c>
      <c r="M15" s="13">
        <v>15</v>
      </c>
    </row>
    <row r="16" spans="1:23" s="13" customFormat="1" x14ac:dyDescent="0.3">
      <c r="A16" s="77" t="s">
        <v>19</v>
      </c>
      <c r="B16" s="78"/>
      <c r="C16" s="78"/>
      <c r="D16" s="78"/>
      <c r="E16" s="78"/>
      <c r="F16" s="78"/>
      <c r="G16" s="78"/>
      <c r="H16" s="79"/>
      <c r="I16" s="11" t="s">
        <v>13</v>
      </c>
      <c r="J16" s="12">
        <f>IF(I16="Yes", L16, IF(I16="No", 0, IF(I16="N/A",M16,"")))</f>
        <v>15</v>
      </c>
      <c r="L16" s="13">
        <v>15</v>
      </c>
      <c r="M16" s="13" t="s">
        <v>20</v>
      </c>
    </row>
    <row r="17" spans="1:17" s="13" customFormat="1" x14ac:dyDescent="0.3">
      <c r="A17" s="77" t="s">
        <v>21</v>
      </c>
      <c r="B17" s="78"/>
      <c r="C17" s="78"/>
      <c r="D17" s="78"/>
      <c r="E17" s="78"/>
      <c r="F17" s="78"/>
      <c r="G17" s="78"/>
      <c r="H17" s="79"/>
      <c r="I17" s="11" t="s">
        <v>22</v>
      </c>
      <c r="J17" s="12">
        <f t="shared" si="0"/>
        <v>0</v>
      </c>
      <c r="L17" s="13">
        <v>10</v>
      </c>
      <c r="M17" s="13">
        <v>10</v>
      </c>
    </row>
    <row r="18" spans="1:17" s="13" customFormat="1" x14ac:dyDescent="0.3">
      <c r="A18" s="77" t="s">
        <v>23</v>
      </c>
      <c r="B18" s="78"/>
      <c r="C18" s="78"/>
      <c r="D18" s="78"/>
      <c r="E18" s="78"/>
      <c r="F18" s="78"/>
      <c r="G18" s="78"/>
      <c r="H18" s="79"/>
      <c r="I18" s="11" t="s">
        <v>22</v>
      </c>
      <c r="J18" s="12">
        <f t="shared" si="0"/>
        <v>0</v>
      </c>
      <c r="L18" s="13">
        <v>10</v>
      </c>
      <c r="M18" s="13">
        <v>12.5</v>
      </c>
    </row>
    <row r="19" spans="1:17" s="13" customFormat="1" x14ac:dyDescent="0.3">
      <c r="A19" s="77" t="s">
        <v>24</v>
      </c>
      <c r="B19" s="78"/>
      <c r="C19" s="78"/>
      <c r="D19" s="78"/>
      <c r="E19" s="78"/>
      <c r="F19" s="78"/>
      <c r="G19" s="78"/>
      <c r="H19" s="79"/>
      <c r="I19" s="11" t="s">
        <v>22</v>
      </c>
      <c r="J19" s="12">
        <f t="shared" si="0"/>
        <v>0</v>
      </c>
      <c r="L19" s="13">
        <v>10</v>
      </c>
      <c r="M19" s="13">
        <v>5</v>
      </c>
    </row>
    <row r="20" spans="1:17" s="13" customFormat="1" x14ac:dyDescent="0.3">
      <c r="A20" s="77" t="s">
        <v>25</v>
      </c>
      <c r="B20" s="85"/>
      <c r="C20" s="85"/>
      <c r="D20" s="85"/>
      <c r="E20" s="85"/>
      <c r="F20" s="85"/>
      <c r="G20" s="85"/>
      <c r="H20" s="86"/>
      <c r="I20" s="11" t="s">
        <v>22</v>
      </c>
      <c r="J20" s="12">
        <f t="shared" si="0"/>
        <v>0</v>
      </c>
      <c r="L20" s="13">
        <v>5</v>
      </c>
      <c r="M20" s="13">
        <v>15</v>
      </c>
    </row>
    <row r="21" spans="1:17" s="20" customFormat="1" x14ac:dyDescent="0.3">
      <c r="A21" s="14" t="s">
        <v>26</v>
      </c>
      <c r="B21" s="15"/>
      <c r="C21" s="15"/>
      <c r="D21" s="16" t="s">
        <v>27</v>
      </c>
      <c r="E21" s="17">
        <f>COUNTIF(I10:I20, "N/A")</f>
        <v>0</v>
      </c>
      <c r="F21" s="16" t="s">
        <v>13</v>
      </c>
      <c r="G21" s="18">
        <f>COUNTIF(I10:I20, "Yes")</f>
        <v>7</v>
      </c>
      <c r="H21" s="19" t="s">
        <v>22</v>
      </c>
      <c r="I21" s="18">
        <f>COUNTIF(I10:I20, "No")</f>
        <v>4</v>
      </c>
      <c r="J21" s="12">
        <f>SUM(J10:J20)</f>
        <v>65</v>
      </c>
      <c r="L21" s="20">
        <f>SUM(L10:L20)</f>
        <v>100</v>
      </c>
      <c r="M21" s="20">
        <f>SUM(M10:M20)</f>
        <v>100</v>
      </c>
    </row>
    <row r="22" spans="1:17" s="13" customFormat="1" x14ac:dyDescent="0.3">
      <c r="A22" s="21"/>
      <c r="J22"/>
    </row>
    <row r="23" spans="1:17" x14ac:dyDescent="0.3">
      <c r="A23" s="83" t="s">
        <v>28</v>
      </c>
      <c r="B23" s="84"/>
      <c r="C23" s="84"/>
      <c r="D23" s="84"/>
      <c r="E23" s="84"/>
      <c r="F23" s="84"/>
      <c r="L23" t="s">
        <v>29</v>
      </c>
      <c r="M23" t="s">
        <v>30</v>
      </c>
      <c r="O23" s="76" t="s">
        <v>11</v>
      </c>
      <c r="P23" s="76"/>
      <c r="Q23" s="10">
        <v>15</v>
      </c>
    </row>
    <row r="24" spans="1:17" s="13" customFormat="1" x14ac:dyDescent="0.3">
      <c r="A24" s="77" t="s">
        <v>31</v>
      </c>
      <c r="B24" s="78"/>
      <c r="C24" s="78"/>
      <c r="D24" s="78"/>
      <c r="E24" s="78"/>
      <c r="F24" s="78"/>
      <c r="G24" s="78"/>
      <c r="H24" s="79"/>
      <c r="I24" s="11" t="s">
        <v>13</v>
      </c>
      <c r="J24" s="12">
        <f t="shared" ref="J24:J36" si="1">IF(I24="Yes", L24, IF(I24="No", 0, IF(I24="N/A",M24,"")))</f>
        <v>10</v>
      </c>
      <c r="L24" s="13">
        <v>10</v>
      </c>
      <c r="M24" s="13">
        <v>10</v>
      </c>
    </row>
    <row r="25" spans="1:17" s="13" customFormat="1" x14ac:dyDescent="0.3">
      <c r="A25" s="77" t="s">
        <v>32</v>
      </c>
      <c r="B25" s="78"/>
      <c r="C25" s="78"/>
      <c r="D25" s="78"/>
      <c r="E25" s="78"/>
      <c r="F25" s="78"/>
      <c r="G25" s="78"/>
      <c r="H25" s="79"/>
      <c r="I25" s="11" t="s">
        <v>13</v>
      </c>
      <c r="J25" s="12">
        <f t="shared" si="1"/>
        <v>10</v>
      </c>
      <c r="L25" s="13">
        <v>10</v>
      </c>
      <c r="M25" s="13">
        <v>10</v>
      </c>
    </row>
    <row r="26" spans="1:17" s="13" customFormat="1" x14ac:dyDescent="0.3">
      <c r="A26" s="77" t="s">
        <v>33</v>
      </c>
      <c r="B26" s="78"/>
      <c r="C26" s="78"/>
      <c r="D26" s="78"/>
      <c r="E26" s="78"/>
      <c r="F26" s="78"/>
      <c r="G26" s="78"/>
      <c r="H26" s="79"/>
      <c r="I26" s="11" t="s">
        <v>13</v>
      </c>
      <c r="J26" s="12">
        <f t="shared" si="1"/>
        <v>15</v>
      </c>
      <c r="L26" s="13">
        <v>15</v>
      </c>
      <c r="M26" s="13">
        <v>15</v>
      </c>
    </row>
    <row r="27" spans="1:17" s="13" customFormat="1" x14ac:dyDescent="0.3">
      <c r="A27" s="77" t="s">
        <v>34</v>
      </c>
      <c r="B27" s="78"/>
      <c r="C27" s="78"/>
      <c r="D27" s="78"/>
      <c r="E27" s="78"/>
      <c r="F27" s="78"/>
      <c r="G27" s="78"/>
      <c r="H27" s="79"/>
      <c r="I27" s="11" t="s">
        <v>13</v>
      </c>
      <c r="J27" s="12">
        <f t="shared" si="1"/>
        <v>5</v>
      </c>
      <c r="L27" s="13">
        <v>5</v>
      </c>
      <c r="M27" s="13">
        <v>7.5</v>
      </c>
    </row>
    <row r="28" spans="1:17" s="13" customFormat="1" x14ac:dyDescent="0.3">
      <c r="A28" s="77" t="s">
        <v>35</v>
      </c>
      <c r="B28" s="78"/>
      <c r="C28" s="78"/>
      <c r="D28" s="78"/>
      <c r="E28" s="78"/>
      <c r="F28" s="78"/>
      <c r="G28" s="78"/>
      <c r="H28" s="79"/>
      <c r="I28" s="11" t="s">
        <v>13</v>
      </c>
      <c r="J28" s="12">
        <f t="shared" si="1"/>
        <v>5</v>
      </c>
      <c r="L28" s="13">
        <v>5</v>
      </c>
      <c r="M28" s="13">
        <v>5</v>
      </c>
    </row>
    <row r="29" spans="1:17" s="13" customFormat="1" x14ac:dyDescent="0.3">
      <c r="A29" s="77" t="s">
        <v>36</v>
      </c>
      <c r="B29" s="78"/>
      <c r="C29" s="78"/>
      <c r="D29" s="78"/>
      <c r="E29" s="78"/>
      <c r="F29" s="78"/>
      <c r="G29" s="78"/>
      <c r="H29" s="79"/>
      <c r="I29" s="11" t="s">
        <v>13</v>
      </c>
      <c r="J29" s="12">
        <f t="shared" si="1"/>
        <v>5</v>
      </c>
      <c r="L29" s="13">
        <v>5</v>
      </c>
      <c r="M29" s="13" t="s">
        <v>27</v>
      </c>
    </row>
    <row r="30" spans="1:17" s="13" customFormat="1" x14ac:dyDescent="0.3">
      <c r="A30" s="77" t="s">
        <v>37</v>
      </c>
      <c r="B30" s="78"/>
      <c r="C30" s="78"/>
      <c r="D30" s="78"/>
      <c r="E30" s="78"/>
      <c r="F30" s="78"/>
      <c r="G30" s="78"/>
      <c r="H30" s="79"/>
      <c r="I30" s="11" t="s">
        <v>13</v>
      </c>
      <c r="J30" s="12">
        <f t="shared" si="1"/>
        <v>5</v>
      </c>
      <c r="L30" s="13">
        <v>5</v>
      </c>
      <c r="M30" s="13">
        <v>7.5</v>
      </c>
    </row>
    <row r="31" spans="1:17" s="13" customFormat="1" x14ac:dyDescent="0.3">
      <c r="A31" s="77" t="s">
        <v>38</v>
      </c>
      <c r="B31" s="78"/>
      <c r="C31" s="78"/>
      <c r="D31" s="78"/>
      <c r="E31" s="78"/>
      <c r="F31" s="78"/>
      <c r="G31" s="78"/>
      <c r="H31" s="79"/>
      <c r="I31" s="11" t="s">
        <v>13</v>
      </c>
      <c r="J31" s="12">
        <f t="shared" si="1"/>
        <v>5</v>
      </c>
      <c r="L31" s="13">
        <v>5</v>
      </c>
      <c r="M31" s="13">
        <v>5</v>
      </c>
    </row>
    <row r="32" spans="1:17" s="13" customFormat="1" x14ac:dyDescent="0.3">
      <c r="A32" s="77" t="s">
        <v>39</v>
      </c>
      <c r="B32" s="78"/>
      <c r="C32" s="78"/>
      <c r="D32" s="78"/>
      <c r="E32" s="78"/>
      <c r="F32" s="78"/>
      <c r="G32" s="78"/>
      <c r="H32" s="79"/>
      <c r="I32" s="11" t="s">
        <v>13</v>
      </c>
      <c r="J32" s="12">
        <f t="shared" si="1"/>
        <v>5</v>
      </c>
      <c r="L32" s="13">
        <v>5</v>
      </c>
      <c r="M32" s="13">
        <v>5</v>
      </c>
    </row>
    <row r="33" spans="1:17" s="13" customFormat="1" x14ac:dyDescent="0.3">
      <c r="A33" s="77" t="s">
        <v>40</v>
      </c>
      <c r="B33" s="78"/>
      <c r="C33" s="78"/>
      <c r="D33" s="78"/>
      <c r="E33" s="78"/>
      <c r="F33" s="78"/>
      <c r="G33" s="78"/>
      <c r="H33" s="79"/>
      <c r="I33" s="11" t="s">
        <v>22</v>
      </c>
      <c r="J33" s="12">
        <f t="shared" si="1"/>
        <v>0</v>
      </c>
      <c r="L33" s="13">
        <v>5</v>
      </c>
      <c r="M33" s="13">
        <v>5</v>
      </c>
    </row>
    <row r="34" spans="1:17" s="13" customFormat="1" x14ac:dyDescent="0.3">
      <c r="A34" s="77" t="s">
        <v>41</v>
      </c>
      <c r="B34" s="78"/>
      <c r="C34" s="78"/>
      <c r="D34" s="78"/>
      <c r="E34" s="78"/>
      <c r="F34" s="78"/>
      <c r="G34" s="78"/>
      <c r="H34" s="79"/>
      <c r="I34" s="11" t="s">
        <v>22</v>
      </c>
      <c r="J34" s="12">
        <f t="shared" si="1"/>
        <v>0</v>
      </c>
      <c r="L34" s="13">
        <v>10</v>
      </c>
      <c r="M34" s="13">
        <v>10</v>
      </c>
    </row>
    <row r="35" spans="1:17" s="13" customFormat="1" x14ac:dyDescent="0.3">
      <c r="A35" s="77" t="s">
        <v>42</v>
      </c>
      <c r="B35" s="78"/>
      <c r="C35" s="78"/>
      <c r="D35" s="78"/>
      <c r="E35" s="78"/>
      <c r="F35" s="78"/>
      <c r="G35" s="78"/>
      <c r="H35" s="79"/>
      <c r="I35" s="11" t="s">
        <v>22</v>
      </c>
      <c r="J35" s="12">
        <f t="shared" si="1"/>
        <v>0</v>
      </c>
      <c r="L35" s="13">
        <v>15</v>
      </c>
      <c r="M35" s="13">
        <v>15</v>
      </c>
    </row>
    <row r="36" spans="1:17" s="13" customFormat="1" ht="29.4" customHeight="1" x14ac:dyDescent="0.3">
      <c r="A36" s="77" t="s">
        <v>43</v>
      </c>
      <c r="B36" s="78"/>
      <c r="C36" s="78"/>
      <c r="D36" s="78"/>
      <c r="E36" s="78"/>
      <c r="F36" s="78"/>
      <c r="G36" s="78"/>
      <c r="H36" s="88"/>
      <c r="I36" s="11" t="s">
        <v>22</v>
      </c>
      <c r="J36" s="12">
        <f t="shared" si="1"/>
        <v>0</v>
      </c>
      <c r="L36" s="13">
        <v>5</v>
      </c>
      <c r="M36" s="13">
        <v>5</v>
      </c>
    </row>
    <row r="37" spans="1:17" s="20" customFormat="1" x14ac:dyDescent="0.3">
      <c r="A37" s="14" t="s">
        <v>44</v>
      </c>
      <c r="B37" s="15"/>
      <c r="C37" s="15"/>
      <c r="D37" s="16" t="s">
        <v>27</v>
      </c>
      <c r="E37" s="18">
        <f>COUNTIF(I24:I36, "N/A")</f>
        <v>0</v>
      </c>
      <c r="F37" s="16" t="s">
        <v>13</v>
      </c>
      <c r="G37" s="17">
        <f>COUNTIF(I24:I36, "Yes")</f>
        <v>9</v>
      </c>
      <c r="H37" s="16" t="s">
        <v>22</v>
      </c>
      <c r="I37" s="18">
        <f>COUNTIF(I24:I36, "No")</f>
        <v>4</v>
      </c>
      <c r="J37" s="22">
        <f>SUM(J24:J36)</f>
        <v>65</v>
      </c>
      <c r="L37" s="20">
        <f>SUM(L24:L36)</f>
        <v>100</v>
      </c>
      <c r="M37" s="20">
        <f>SUM(M24:M36)</f>
        <v>100</v>
      </c>
    </row>
    <row r="38" spans="1:17" s="13" customFormat="1" x14ac:dyDescent="0.3">
      <c r="A38" s="21"/>
      <c r="J38"/>
    </row>
    <row r="39" spans="1:17" s="13" customFormat="1" x14ac:dyDescent="0.3">
      <c r="A39" s="83" t="s">
        <v>45</v>
      </c>
      <c r="B39" s="84"/>
      <c r="C39" s="84"/>
      <c r="D39" s="84"/>
      <c r="E39" s="84"/>
      <c r="F39" s="84"/>
      <c r="J39"/>
      <c r="L39" s="13" t="s">
        <v>29</v>
      </c>
      <c r="O39" s="87" t="s">
        <v>11</v>
      </c>
      <c r="P39" s="87"/>
      <c r="Q39" s="20">
        <v>15</v>
      </c>
    </row>
    <row r="40" spans="1:17" s="13" customFormat="1" x14ac:dyDescent="0.3">
      <c r="A40" s="77" t="s">
        <v>46</v>
      </c>
      <c r="B40" s="78"/>
      <c r="C40" s="78"/>
      <c r="D40" s="78"/>
      <c r="E40" s="78"/>
      <c r="F40" s="78"/>
      <c r="G40" s="78"/>
      <c r="H40" s="79"/>
      <c r="I40" s="23" t="s">
        <v>13</v>
      </c>
      <c r="J40" s="12">
        <f>IF(I40="Yes", L40, IF(I40="No", 0, IF(I40="N/A",M40,"")))</f>
        <v>25</v>
      </c>
      <c r="L40" s="13">
        <v>25</v>
      </c>
    </row>
    <row r="41" spans="1:17" s="13" customFormat="1" x14ac:dyDescent="0.3">
      <c r="A41" s="77" t="s">
        <v>47</v>
      </c>
      <c r="B41" s="78"/>
      <c r="C41" s="78"/>
      <c r="D41" s="78"/>
      <c r="E41" s="78"/>
      <c r="F41" s="78"/>
      <c r="G41" s="78"/>
      <c r="H41" s="79"/>
      <c r="I41" s="23" t="s">
        <v>13</v>
      </c>
      <c r="J41" s="12">
        <f>IF(I41="Yes", L41, IF(I41="No", 0, IF(I41="N/A",M41,"")))</f>
        <v>25</v>
      </c>
      <c r="L41" s="13">
        <v>25</v>
      </c>
    </row>
    <row r="42" spans="1:17" s="13" customFormat="1" x14ac:dyDescent="0.3">
      <c r="A42" s="77" t="s">
        <v>48</v>
      </c>
      <c r="B42" s="78"/>
      <c r="C42" s="78"/>
      <c r="D42" s="78"/>
      <c r="E42" s="78"/>
      <c r="F42" s="78"/>
      <c r="G42" s="78"/>
      <c r="H42" s="79"/>
      <c r="I42" s="23" t="s">
        <v>13</v>
      </c>
      <c r="J42" s="12">
        <f>IF(I42="Yes", L42, IF(I42="No", 0, IF(I42="N/A",M42,"")))</f>
        <v>15</v>
      </c>
      <c r="L42" s="13">
        <v>15</v>
      </c>
    </row>
    <row r="43" spans="1:17" s="13" customFormat="1" x14ac:dyDescent="0.3">
      <c r="A43" s="77" t="s">
        <v>49</v>
      </c>
      <c r="B43" s="78"/>
      <c r="C43" s="78"/>
      <c r="D43" s="78"/>
      <c r="E43" s="78"/>
      <c r="F43" s="78"/>
      <c r="G43" s="78"/>
      <c r="H43" s="79"/>
      <c r="I43" s="23" t="s">
        <v>13</v>
      </c>
      <c r="J43" s="12">
        <f>IF(I43="Yes", L43, IF(I43="No", 0, IF(I43="N/A",M43,"")))</f>
        <v>15</v>
      </c>
      <c r="L43" s="13">
        <v>15</v>
      </c>
    </row>
    <row r="44" spans="1:17" s="13" customFormat="1" x14ac:dyDescent="0.3">
      <c r="A44" s="77" t="s">
        <v>50</v>
      </c>
      <c r="B44" s="78"/>
      <c r="C44" s="78"/>
      <c r="D44" s="78"/>
      <c r="E44" s="78"/>
      <c r="F44" s="78"/>
      <c r="G44" s="78"/>
      <c r="H44" s="79"/>
      <c r="I44" s="23" t="s">
        <v>13</v>
      </c>
      <c r="J44" s="12">
        <f>IF(I44="Yes", L44, IF(I44="No", 0, IF(I44="N/A",M44,"")))</f>
        <v>20</v>
      </c>
      <c r="L44" s="13">
        <v>20</v>
      </c>
    </row>
    <row r="45" spans="1:17" s="20" customFormat="1" x14ac:dyDescent="0.3">
      <c r="A45" s="52" t="s">
        <v>51</v>
      </c>
      <c r="B45" s="53"/>
      <c r="C45" s="53"/>
      <c r="D45" s="53"/>
      <c r="E45" s="53"/>
      <c r="F45" s="16" t="s">
        <v>13</v>
      </c>
      <c r="G45" s="18">
        <f>COUNTIF(I40:I44, "Yes")</f>
        <v>5</v>
      </c>
      <c r="H45" s="16" t="s">
        <v>22</v>
      </c>
      <c r="I45" s="18">
        <f>COUNTIF(I40:I44, "No")</f>
        <v>0</v>
      </c>
      <c r="J45" s="12">
        <f>SUM(J40:J44)</f>
        <v>100</v>
      </c>
      <c r="L45" s="20">
        <f>SUM(L40:L44)</f>
        <v>100</v>
      </c>
    </row>
    <row r="46" spans="1:17" s="13" customFormat="1" x14ac:dyDescent="0.3">
      <c r="A46" s="21"/>
      <c r="J46"/>
    </row>
    <row r="47" spans="1:17" s="13" customFormat="1" x14ac:dyDescent="0.3">
      <c r="A47" s="92" t="s">
        <v>52</v>
      </c>
      <c r="B47" s="93"/>
      <c r="C47" s="93"/>
      <c r="D47" s="93"/>
      <c r="E47" s="93"/>
      <c r="F47" s="93"/>
      <c r="J47"/>
      <c r="L47" s="13" t="s">
        <v>29</v>
      </c>
      <c r="O47" s="87" t="s">
        <v>11</v>
      </c>
      <c r="P47" s="87"/>
      <c r="Q47" s="20">
        <v>5</v>
      </c>
    </row>
    <row r="48" spans="1:17" s="13" customFormat="1" x14ac:dyDescent="0.3">
      <c r="A48" s="77" t="s">
        <v>53</v>
      </c>
      <c r="B48" s="78"/>
      <c r="C48" s="78"/>
      <c r="D48" s="78"/>
      <c r="E48" s="78"/>
      <c r="F48" s="78"/>
      <c r="G48" s="78"/>
      <c r="H48" s="79"/>
      <c r="I48" s="23" t="s">
        <v>13</v>
      </c>
      <c r="J48" s="12">
        <f t="shared" ref="J48:J54" si="2">IF(I48="Yes", L48, IF(I48="No", 0, IF(I48="N/A",M48,"")))</f>
        <v>15</v>
      </c>
      <c r="L48" s="13">
        <v>15</v>
      </c>
    </row>
    <row r="49" spans="1:17" s="13" customFormat="1" x14ac:dyDescent="0.3">
      <c r="A49" s="77" t="s">
        <v>54</v>
      </c>
      <c r="B49" s="78"/>
      <c r="C49" s="78"/>
      <c r="D49" s="78"/>
      <c r="E49" s="78"/>
      <c r="F49" s="78"/>
      <c r="G49" s="78"/>
      <c r="H49" s="79"/>
      <c r="I49" s="23" t="s">
        <v>13</v>
      </c>
      <c r="J49" s="12">
        <f t="shared" si="2"/>
        <v>15</v>
      </c>
      <c r="L49" s="13">
        <v>15</v>
      </c>
    </row>
    <row r="50" spans="1:17" s="13" customFormat="1" x14ac:dyDescent="0.3">
      <c r="A50" s="77" t="s">
        <v>55</v>
      </c>
      <c r="B50" s="78"/>
      <c r="C50" s="78"/>
      <c r="D50" s="78"/>
      <c r="E50" s="78"/>
      <c r="F50" s="78"/>
      <c r="G50" s="78"/>
      <c r="H50" s="79"/>
      <c r="I50" s="11" t="s">
        <v>13</v>
      </c>
      <c r="J50" s="12">
        <f t="shared" si="2"/>
        <v>10</v>
      </c>
      <c r="L50" s="13">
        <v>10</v>
      </c>
    </row>
    <row r="51" spans="1:17" s="13" customFormat="1" x14ac:dyDescent="0.3">
      <c r="A51" s="77" t="s">
        <v>56</v>
      </c>
      <c r="B51" s="78"/>
      <c r="C51" s="78"/>
      <c r="D51" s="78"/>
      <c r="E51" s="78"/>
      <c r="F51" s="78"/>
      <c r="G51" s="78"/>
      <c r="H51" s="79"/>
      <c r="I51" s="11" t="s">
        <v>13</v>
      </c>
      <c r="J51" s="12">
        <f t="shared" si="2"/>
        <v>5</v>
      </c>
      <c r="L51" s="13">
        <v>5</v>
      </c>
    </row>
    <row r="52" spans="1:17" s="13" customFormat="1" x14ac:dyDescent="0.3">
      <c r="A52" s="89" t="s">
        <v>57</v>
      </c>
      <c r="B52" s="90"/>
      <c r="C52" s="90"/>
      <c r="D52" s="90"/>
      <c r="E52" s="90"/>
      <c r="F52" s="90"/>
      <c r="G52" s="90"/>
      <c r="H52" s="91"/>
      <c r="I52" s="11" t="s">
        <v>13</v>
      </c>
      <c r="J52" s="12">
        <f t="shared" si="2"/>
        <v>25</v>
      </c>
      <c r="L52" s="13">
        <v>25</v>
      </c>
    </row>
    <row r="53" spans="1:17" s="13" customFormat="1" x14ac:dyDescent="0.3">
      <c r="A53" s="77" t="s">
        <v>58</v>
      </c>
      <c r="B53" s="78"/>
      <c r="C53" s="78"/>
      <c r="D53" s="78"/>
      <c r="E53" s="78"/>
      <c r="F53" s="78"/>
      <c r="G53" s="78"/>
      <c r="H53" s="79"/>
      <c r="I53" s="11" t="s">
        <v>13</v>
      </c>
      <c r="J53" s="12">
        <f t="shared" si="2"/>
        <v>15</v>
      </c>
      <c r="L53" s="13">
        <v>15</v>
      </c>
    </row>
    <row r="54" spans="1:17" s="13" customFormat="1" x14ac:dyDescent="0.3">
      <c r="A54" s="77" t="s">
        <v>59</v>
      </c>
      <c r="B54" s="78"/>
      <c r="C54" s="78"/>
      <c r="D54" s="78"/>
      <c r="E54" s="78"/>
      <c r="F54" s="78"/>
      <c r="G54" s="78"/>
      <c r="H54" s="88"/>
      <c r="I54" s="11" t="s">
        <v>13</v>
      </c>
      <c r="J54" s="12">
        <f t="shared" si="2"/>
        <v>15</v>
      </c>
      <c r="L54" s="13">
        <v>15</v>
      </c>
    </row>
    <row r="55" spans="1:17" s="20" customFormat="1" x14ac:dyDescent="0.3">
      <c r="A55" s="14" t="s">
        <v>60</v>
      </c>
      <c r="B55" s="15"/>
      <c r="C55" s="15"/>
      <c r="D55" s="15"/>
      <c r="E55" s="15"/>
      <c r="F55" s="16" t="s">
        <v>13</v>
      </c>
      <c r="G55" s="17">
        <f>COUNTIF(I48:I54, "Yes")</f>
        <v>7</v>
      </c>
      <c r="H55" s="16" t="s">
        <v>22</v>
      </c>
      <c r="I55" s="18">
        <f>COUNTIF(I48:I54, "No")</f>
        <v>0</v>
      </c>
      <c r="J55" s="12">
        <f>SUM(J48:J54)</f>
        <v>100</v>
      </c>
      <c r="L55" s="20">
        <f>SUM(L48:L54)</f>
        <v>100</v>
      </c>
    </row>
    <row r="56" spans="1:17" s="13" customFormat="1" x14ac:dyDescent="0.3">
      <c r="A56" s="21"/>
      <c r="J56"/>
    </row>
    <row r="57" spans="1:17" s="13" customFormat="1" x14ac:dyDescent="0.3">
      <c r="A57" s="94" t="s">
        <v>61</v>
      </c>
      <c r="B57" s="95"/>
      <c r="C57" s="95"/>
      <c r="D57" s="95"/>
      <c r="E57" s="95"/>
      <c r="F57" s="95"/>
      <c r="J57"/>
      <c r="L57" t="s">
        <v>62</v>
      </c>
      <c r="M57" t="s">
        <v>63</v>
      </c>
      <c r="N57" t="s">
        <v>64</v>
      </c>
      <c r="O57" s="87" t="s">
        <v>11</v>
      </c>
      <c r="P57" s="87"/>
      <c r="Q57" s="20">
        <v>15</v>
      </c>
    </row>
    <row r="58" spans="1:17" s="13" customFormat="1" x14ac:dyDescent="0.3">
      <c r="A58" s="77" t="s">
        <v>65</v>
      </c>
      <c r="B58" s="78"/>
      <c r="C58" s="78"/>
      <c r="D58" s="78"/>
      <c r="E58" s="78"/>
      <c r="F58" s="78"/>
      <c r="G58" s="78"/>
      <c r="H58" s="79"/>
      <c r="I58" s="23" t="s">
        <v>22</v>
      </c>
      <c r="J58" s="12">
        <f t="shared" ref="J58:J60" si="3">IF(I58="Yes", L58, IF(I58="No", 0, IF(I58="N/A",M58,"")))</f>
        <v>0</v>
      </c>
      <c r="L58" s="13">
        <v>10</v>
      </c>
      <c r="M58" s="13">
        <v>5</v>
      </c>
      <c r="N58" s="13">
        <v>5</v>
      </c>
    </row>
    <row r="59" spans="1:17" s="13" customFormat="1" ht="28.95" customHeight="1" x14ac:dyDescent="0.3">
      <c r="A59" s="89" t="s">
        <v>66</v>
      </c>
      <c r="B59" s="90"/>
      <c r="C59" s="90"/>
      <c r="D59" s="90"/>
      <c r="E59" s="90"/>
      <c r="F59" s="90"/>
      <c r="G59" s="90"/>
      <c r="H59" s="91"/>
      <c r="I59" s="23" t="s">
        <v>22</v>
      </c>
      <c r="J59" s="12">
        <f t="shared" si="3"/>
        <v>0</v>
      </c>
      <c r="L59" s="13">
        <v>15</v>
      </c>
      <c r="M59" s="13">
        <v>15</v>
      </c>
      <c r="N59" s="13">
        <v>10</v>
      </c>
    </row>
    <row r="60" spans="1:17" s="13" customFormat="1" x14ac:dyDescent="0.3">
      <c r="A60" s="77" t="s">
        <v>67</v>
      </c>
      <c r="B60" s="78"/>
      <c r="C60" s="78"/>
      <c r="D60" s="78"/>
      <c r="E60" s="78"/>
      <c r="F60" s="78"/>
      <c r="G60" s="78"/>
      <c r="H60" s="79"/>
      <c r="I60" s="23" t="s">
        <v>22</v>
      </c>
      <c r="J60" s="12">
        <f t="shared" si="3"/>
        <v>0</v>
      </c>
      <c r="L60" s="13">
        <v>15</v>
      </c>
      <c r="M60" s="13">
        <v>15</v>
      </c>
      <c r="N60" s="13">
        <v>10</v>
      </c>
    </row>
    <row r="61" spans="1:17" s="13" customFormat="1" ht="28.95" customHeight="1" x14ac:dyDescent="0.3">
      <c r="A61" s="89" t="s">
        <v>68</v>
      </c>
      <c r="B61" s="90"/>
      <c r="C61" s="90"/>
      <c r="D61" s="90"/>
      <c r="E61" s="90"/>
      <c r="F61" s="90"/>
      <c r="G61" s="90"/>
      <c r="H61" s="91"/>
      <c r="I61" s="23" t="s">
        <v>13</v>
      </c>
      <c r="J61" s="12" cm="1">
        <f t="array" ref="J61">_xlfn.SWITCH(I61, "Yes", M61, "No", 0, "N/A", L61, 0)</f>
        <v>15</v>
      </c>
      <c r="L61" s="13" t="s">
        <v>27</v>
      </c>
      <c r="M61" s="13">
        <v>15</v>
      </c>
      <c r="N61" s="13">
        <v>5</v>
      </c>
    </row>
    <row r="62" spans="1:17" s="13" customFormat="1" x14ac:dyDescent="0.3">
      <c r="A62" s="77" t="s">
        <v>69</v>
      </c>
      <c r="B62" s="78"/>
      <c r="C62" s="78"/>
      <c r="D62" s="78"/>
      <c r="E62" s="78"/>
      <c r="F62" s="78"/>
      <c r="G62" s="78"/>
      <c r="H62" s="79"/>
      <c r="I62" s="23" t="s">
        <v>13</v>
      </c>
      <c r="J62" s="12">
        <f>IF(I62="Yes", N62, IF(I62="No", 0, IF(I62="N/A",M62,"")))</f>
        <v>10</v>
      </c>
      <c r="L62" s="13">
        <v>15</v>
      </c>
      <c r="M62" s="13">
        <v>15</v>
      </c>
      <c r="N62" s="13">
        <v>10</v>
      </c>
    </row>
    <row r="63" spans="1:17" s="13" customFormat="1" x14ac:dyDescent="0.3">
      <c r="A63" s="77" t="s">
        <v>70</v>
      </c>
      <c r="B63" s="78"/>
      <c r="C63" s="78"/>
      <c r="D63" s="78"/>
      <c r="E63" s="78"/>
      <c r="F63" s="78"/>
      <c r="G63" s="78"/>
      <c r="H63" s="79"/>
      <c r="I63" s="23" t="s">
        <v>13</v>
      </c>
      <c r="J63" s="12">
        <f>IF(I63="Yes", N63, IF(I63="No", 0, IF(I63="N/A",M63,"")))</f>
        <v>5</v>
      </c>
      <c r="L63" s="13">
        <v>15</v>
      </c>
      <c r="M63" s="13">
        <v>10</v>
      </c>
      <c r="N63" s="13">
        <v>5</v>
      </c>
    </row>
    <row r="64" spans="1:17" s="13" customFormat="1" x14ac:dyDescent="0.3">
      <c r="A64" s="77" t="s">
        <v>71</v>
      </c>
      <c r="B64" s="78"/>
      <c r="C64" s="78"/>
      <c r="D64" s="78"/>
      <c r="E64" s="78"/>
      <c r="F64" s="78"/>
      <c r="G64" s="78"/>
      <c r="H64" s="79"/>
      <c r="I64" s="23" t="s">
        <v>13</v>
      </c>
      <c r="J64" s="12">
        <f>IF(I64="Yes", N64, IF(I64="No", 0, IF(I64="N/A",M64,"")))</f>
        <v>5</v>
      </c>
      <c r="L64" s="13">
        <v>10</v>
      </c>
      <c r="M64" s="13">
        <v>5</v>
      </c>
      <c r="N64" s="13">
        <v>5</v>
      </c>
    </row>
    <row r="65" spans="1:27" s="13" customFormat="1" x14ac:dyDescent="0.3">
      <c r="A65" s="89" t="s">
        <v>72</v>
      </c>
      <c r="B65" s="90"/>
      <c r="C65" s="90"/>
      <c r="D65" s="90"/>
      <c r="E65" s="90"/>
      <c r="F65" s="90"/>
      <c r="G65" s="90"/>
      <c r="H65" s="91"/>
      <c r="I65" s="23" t="s">
        <v>13</v>
      </c>
      <c r="J65" s="12">
        <f>IF(I65="Yes", N65, IF(I65="No", 0, IF(I65="N/A",L65,"")))</f>
        <v>20</v>
      </c>
      <c r="L65" s="13" t="s">
        <v>27</v>
      </c>
      <c r="M65" s="13" t="s">
        <v>27</v>
      </c>
      <c r="N65" s="13">
        <v>20</v>
      </c>
    </row>
    <row r="66" spans="1:27" s="13" customFormat="1" ht="28.95" customHeight="1" x14ac:dyDescent="0.3">
      <c r="A66" s="89" t="s">
        <v>73</v>
      </c>
      <c r="B66" s="90"/>
      <c r="C66" s="90"/>
      <c r="D66" s="90"/>
      <c r="E66" s="90"/>
      <c r="F66" s="90"/>
      <c r="G66" s="90"/>
      <c r="H66" s="91"/>
      <c r="I66" s="23" t="s">
        <v>13</v>
      </c>
      <c r="J66" s="12">
        <f>IF(I66="Yes", N66, IF(I66="No", 0, IF(I66="N/A",L66,"")))</f>
        <v>10</v>
      </c>
      <c r="L66" s="13" t="s">
        <v>27</v>
      </c>
      <c r="M66" s="13" t="s">
        <v>27</v>
      </c>
      <c r="N66" s="13">
        <v>10</v>
      </c>
    </row>
    <row r="67" spans="1:27" s="13" customFormat="1" ht="28.95" customHeight="1" x14ac:dyDescent="0.3">
      <c r="A67" s="77" t="s">
        <v>74</v>
      </c>
      <c r="B67" s="85"/>
      <c r="C67" s="85"/>
      <c r="D67" s="85"/>
      <c r="E67" s="85"/>
      <c r="F67" s="85"/>
      <c r="G67" s="85"/>
      <c r="H67" s="96"/>
      <c r="I67" s="23" t="s">
        <v>22</v>
      </c>
      <c r="J67" s="12">
        <f>IF(I67="Yes", N67, IF(I67="No", 0, IF(I67="N/A",M67,"")))</f>
        <v>0</v>
      </c>
      <c r="L67" s="13">
        <v>20</v>
      </c>
      <c r="M67" s="13">
        <v>20</v>
      </c>
      <c r="N67" s="13">
        <v>20</v>
      </c>
    </row>
    <row r="68" spans="1:27" s="20" customFormat="1" x14ac:dyDescent="0.3">
      <c r="A68" s="14" t="s">
        <v>75</v>
      </c>
      <c r="B68" s="15"/>
      <c r="C68" s="15"/>
      <c r="D68" s="16" t="s">
        <v>27</v>
      </c>
      <c r="E68" s="18">
        <f>COUNTIF(I58:I67, "N/A")</f>
        <v>0</v>
      </c>
      <c r="F68" s="16" t="s">
        <v>13</v>
      </c>
      <c r="G68" s="17">
        <f>COUNTIF(I58:I67, "Yes")</f>
        <v>6</v>
      </c>
      <c r="H68" s="16" t="s">
        <v>22</v>
      </c>
      <c r="I68" s="18">
        <f>COUNTIF(I58:I67, "No")</f>
        <v>4</v>
      </c>
      <c r="J68" s="12">
        <f>SUM(J58:J67)</f>
        <v>65</v>
      </c>
      <c r="K68" s="24"/>
      <c r="L68" s="20">
        <f>SUM(L58:L67)</f>
        <v>100</v>
      </c>
      <c r="M68" s="20">
        <f>SUM(M58:M67)</f>
        <v>100</v>
      </c>
      <c r="N68" s="20">
        <f>SUM(N58:N67)</f>
        <v>100</v>
      </c>
      <c r="AA68" s="25"/>
    </row>
    <row r="69" spans="1:27" s="13" customFormat="1" x14ac:dyDescent="0.3">
      <c r="A69" s="21"/>
      <c r="J69"/>
    </row>
    <row r="70" spans="1:27" s="13" customFormat="1" x14ac:dyDescent="0.3">
      <c r="A70" s="94" t="s">
        <v>76</v>
      </c>
      <c r="B70" s="95"/>
      <c r="C70" s="95"/>
      <c r="D70" s="95"/>
      <c r="E70" s="95"/>
      <c r="J70"/>
      <c r="L70" s="13" t="s">
        <v>29</v>
      </c>
      <c r="O70" s="87" t="s">
        <v>11</v>
      </c>
      <c r="P70" s="87"/>
      <c r="Q70" s="20">
        <v>5</v>
      </c>
    </row>
    <row r="71" spans="1:27" s="13" customFormat="1" x14ac:dyDescent="0.3">
      <c r="A71" s="77" t="s">
        <v>77</v>
      </c>
      <c r="B71" s="78"/>
      <c r="C71" s="78"/>
      <c r="D71" s="78"/>
      <c r="E71" s="78"/>
      <c r="F71" s="78"/>
      <c r="G71" s="78"/>
      <c r="H71" s="79"/>
      <c r="I71" s="23" t="s">
        <v>13</v>
      </c>
      <c r="J71" s="12">
        <f>IF(I71="Yes", L71, IF(I71="No", 0, IF(I71="N/A",M71,"")))</f>
        <v>70</v>
      </c>
      <c r="L71" s="13">
        <v>70</v>
      </c>
    </row>
    <row r="72" spans="1:27" s="13" customFormat="1" ht="29.4" customHeight="1" x14ac:dyDescent="0.3">
      <c r="A72" s="89" t="s">
        <v>78</v>
      </c>
      <c r="B72" s="90"/>
      <c r="C72" s="90"/>
      <c r="D72" s="90"/>
      <c r="E72" s="90"/>
      <c r="F72" s="90"/>
      <c r="G72" s="90"/>
      <c r="H72" s="91"/>
      <c r="I72" s="11" t="s">
        <v>13</v>
      </c>
      <c r="J72" s="12">
        <f>IF(I72="Yes", L72, IF(I72="No", 0, IF(I72="N/A",M72,"")))</f>
        <v>20</v>
      </c>
      <c r="L72" s="13">
        <v>20</v>
      </c>
    </row>
    <row r="73" spans="1:27" s="13" customFormat="1" x14ac:dyDescent="0.3">
      <c r="A73" s="77" t="s">
        <v>79</v>
      </c>
      <c r="B73" s="78"/>
      <c r="C73" s="78"/>
      <c r="D73" s="78"/>
      <c r="E73" s="78"/>
      <c r="F73" s="78"/>
      <c r="G73" s="78"/>
      <c r="H73" s="88"/>
      <c r="I73" s="11" t="s">
        <v>22</v>
      </c>
      <c r="J73" s="12">
        <f>IF(I73="Yes", L73, IF(I73="No", 0, IF(I73="N/A",M73,"")))</f>
        <v>0</v>
      </c>
      <c r="L73" s="13">
        <v>10</v>
      </c>
    </row>
    <row r="74" spans="1:27" s="20" customFormat="1" x14ac:dyDescent="0.3">
      <c r="A74" s="52" t="s">
        <v>80</v>
      </c>
      <c r="B74" s="53"/>
      <c r="C74" s="53"/>
      <c r="D74" s="53"/>
      <c r="E74" s="53"/>
      <c r="F74" s="16" t="s">
        <v>13</v>
      </c>
      <c r="G74" s="17">
        <f>COUNTIF(I71:I73, "Yes")</f>
        <v>2</v>
      </c>
      <c r="H74" s="16" t="s">
        <v>22</v>
      </c>
      <c r="I74" s="18">
        <f>COUNTIF(I71:I73, "No")</f>
        <v>1</v>
      </c>
      <c r="J74" s="12">
        <f>SUM(J71:J73)</f>
        <v>90</v>
      </c>
      <c r="L74" s="20">
        <f>SUM(L71:L73)</f>
        <v>100</v>
      </c>
    </row>
    <row r="75" spans="1:27" s="13" customFormat="1" x14ac:dyDescent="0.3">
      <c r="A75" s="21"/>
      <c r="J75"/>
    </row>
    <row r="76" spans="1:27" s="13" customFormat="1" x14ac:dyDescent="0.3">
      <c r="A76" s="94" t="s">
        <v>81</v>
      </c>
      <c r="B76" s="95"/>
      <c r="C76" s="95"/>
      <c r="D76" s="95"/>
      <c r="E76" s="95"/>
      <c r="F76" s="95"/>
      <c r="J76"/>
      <c r="L76" s="13" t="s">
        <v>29</v>
      </c>
      <c r="O76" s="87" t="s">
        <v>11</v>
      </c>
      <c r="P76" s="87"/>
      <c r="Q76" s="20">
        <v>15</v>
      </c>
    </row>
    <row r="77" spans="1:27" s="13" customFormat="1" x14ac:dyDescent="0.3">
      <c r="A77" s="77" t="s">
        <v>82</v>
      </c>
      <c r="B77" s="78"/>
      <c r="C77" s="78"/>
      <c r="D77" s="78"/>
      <c r="E77" s="78"/>
      <c r="F77" s="78"/>
      <c r="G77" s="78"/>
      <c r="H77" s="79"/>
      <c r="I77" s="23" t="s">
        <v>13</v>
      </c>
      <c r="J77" s="12">
        <f t="shared" ref="J77:J84" si="4">IF(I77="Yes", L77, IF(I77="No", 0, IF(I77="N/A",M77,"")))</f>
        <v>10</v>
      </c>
      <c r="L77" s="13">
        <v>10</v>
      </c>
    </row>
    <row r="78" spans="1:27" s="13" customFormat="1" x14ac:dyDescent="0.3">
      <c r="A78" s="77" t="s">
        <v>83</v>
      </c>
      <c r="B78" s="78"/>
      <c r="C78" s="78"/>
      <c r="D78" s="78"/>
      <c r="E78" s="78"/>
      <c r="F78" s="78"/>
      <c r="G78" s="78"/>
      <c r="H78" s="79"/>
      <c r="I78" s="11" t="s">
        <v>13</v>
      </c>
      <c r="J78" s="12">
        <f t="shared" si="4"/>
        <v>15</v>
      </c>
      <c r="L78" s="13">
        <v>15</v>
      </c>
    </row>
    <row r="79" spans="1:27" s="13" customFormat="1" x14ac:dyDescent="0.3">
      <c r="A79" s="77" t="s">
        <v>84</v>
      </c>
      <c r="B79" s="78"/>
      <c r="C79" s="78"/>
      <c r="D79" s="78"/>
      <c r="E79" s="78"/>
      <c r="F79" s="78"/>
      <c r="G79" s="78"/>
      <c r="H79" s="79"/>
      <c r="I79" s="11" t="s">
        <v>13</v>
      </c>
      <c r="J79" s="12">
        <f t="shared" si="4"/>
        <v>10</v>
      </c>
      <c r="L79" s="13">
        <v>10</v>
      </c>
    </row>
    <row r="80" spans="1:27" s="13" customFormat="1" x14ac:dyDescent="0.3">
      <c r="A80" s="77" t="s">
        <v>85</v>
      </c>
      <c r="B80" s="78"/>
      <c r="C80" s="78"/>
      <c r="D80" s="78"/>
      <c r="E80" s="78"/>
      <c r="F80" s="78"/>
      <c r="G80" s="78"/>
      <c r="H80" s="79"/>
      <c r="I80" s="11" t="s">
        <v>13</v>
      </c>
      <c r="J80" s="12">
        <f t="shared" si="4"/>
        <v>15</v>
      </c>
      <c r="L80" s="13">
        <v>15</v>
      </c>
    </row>
    <row r="81" spans="1:17" s="13" customFormat="1" x14ac:dyDescent="0.3">
      <c r="A81" s="77" t="s">
        <v>86</v>
      </c>
      <c r="B81" s="78"/>
      <c r="C81" s="78"/>
      <c r="D81" s="78"/>
      <c r="E81" s="78"/>
      <c r="F81" s="78"/>
      <c r="G81" s="78"/>
      <c r="H81" s="79"/>
      <c r="I81" s="11" t="s">
        <v>13</v>
      </c>
      <c r="J81" s="12">
        <f t="shared" si="4"/>
        <v>10</v>
      </c>
      <c r="L81" s="13">
        <v>10</v>
      </c>
    </row>
    <row r="82" spans="1:17" s="13" customFormat="1" x14ac:dyDescent="0.3">
      <c r="A82" s="77" t="s">
        <v>87</v>
      </c>
      <c r="B82" s="78"/>
      <c r="C82" s="78"/>
      <c r="D82" s="78"/>
      <c r="E82" s="78"/>
      <c r="F82" s="78"/>
      <c r="G82" s="78"/>
      <c r="H82" s="79"/>
      <c r="I82" s="11" t="s">
        <v>13</v>
      </c>
      <c r="J82" s="12">
        <f t="shared" si="4"/>
        <v>15</v>
      </c>
      <c r="L82" s="13">
        <v>15</v>
      </c>
    </row>
    <row r="83" spans="1:17" s="13" customFormat="1" x14ac:dyDescent="0.3">
      <c r="A83" s="77" t="s">
        <v>88</v>
      </c>
      <c r="B83" s="78"/>
      <c r="C83" s="78"/>
      <c r="D83" s="78"/>
      <c r="E83" s="78"/>
      <c r="F83" s="78"/>
      <c r="G83" s="78"/>
      <c r="H83" s="79"/>
      <c r="I83" s="11" t="s">
        <v>22</v>
      </c>
      <c r="J83" s="12">
        <f t="shared" si="4"/>
        <v>0</v>
      </c>
      <c r="L83" s="13">
        <v>10</v>
      </c>
    </row>
    <row r="84" spans="1:17" s="13" customFormat="1" x14ac:dyDescent="0.3">
      <c r="A84" s="77" t="s">
        <v>89</v>
      </c>
      <c r="B84" s="78"/>
      <c r="C84" s="78"/>
      <c r="D84" s="78"/>
      <c r="E84" s="78"/>
      <c r="F84" s="78"/>
      <c r="G84" s="78"/>
      <c r="H84" s="88"/>
      <c r="I84" s="11" t="s">
        <v>22</v>
      </c>
      <c r="J84" s="12">
        <f t="shared" si="4"/>
        <v>0</v>
      </c>
      <c r="L84" s="13">
        <v>15</v>
      </c>
    </row>
    <row r="85" spans="1:17" s="20" customFormat="1" x14ac:dyDescent="0.3">
      <c r="A85" s="52" t="s">
        <v>90</v>
      </c>
      <c r="B85" s="53"/>
      <c r="C85" s="53"/>
      <c r="D85" s="53"/>
      <c r="E85" s="53"/>
      <c r="F85" s="16" t="s">
        <v>13</v>
      </c>
      <c r="G85" s="17">
        <f>COUNTIF(I77:I84, "Yes")</f>
        <v>6</v>
      </c>
      <c r="H85" s="16" t="s">
        <v>22</v>
      </c>
      <c r="I85" s="18">
        <f>COUNTIF(I77:I84, "No")</f>
        <v>2</v>
      </c>
      <c r="J85" s="12">
        <f>SUM(J77:J84)</f>
        <v>75</v>
      </c>
      <c r="L85" s="20">
        <f>SUM(L77:L84)</f>
        <v>100</v>
      </c>
    </row>
    <row r="86" spans="1:17" s="13" customFormat="1" x14ac:dyDescent="0.3">
      <c r="A86" s="21"/>
      <c r="J86"/>
    </row>
    <row r="87" spans="1:17" s="13" customFormat="1" x14ac:dyDescent="0.3">
      <c r="A87" s="92" t="s">
        <v>91</v>
      </c>
      <c r="B87" s="93"/>
      <c r="C87" s="93"/>
      <c r="D87" s="93"/>
      <c r="E87" s="93"/>
      <c r="F87" s="93"/>
      <c r="J87"/>
      <c r="L87" s="13" t="s">
        <v>29</v>
      </c>
      <c r="O87" s="87" t="s">
        <v>11</v>
      </c>
      <c r="P87" s="87"/>
      <c r="Q87" s="20">
        <v>5</v>
      </c>
    </row>
    <row r="88" spans="1:17" s="13" customFormat="1" x14ac:dyDescent="0.3">
      <c r="A88" s="77" t="s">
        <v>92</v>
      </c>
      <c r="B88" s="78"/>
      <c r="C88" s="78"/>
      <c r="D88" s="78"/>
      <c r="E88" s="78"/>
      <c r="F88" s="78"/>
      <c r="G88" s="78"/>
      <c r="H88" s="79"/>
      <c r="I88" s="23" t="s">
        <v>13</v>
      </c>
      <c r="J88" s="12">
        <f t="shared" ref="J88:J93" si="5">IF(I88="Yes", L88, IF(I88="No", 0, IF(I88="N/A",M88,"")))</f>
        <v>20</v>
      </c>
      <c r="L88" s="13">
        <v>20</v>
      </c>
    </row>
    <row r="89" spans="1:17" s="13" customFormat="1" x14ac:dyDescent="0.3">
      <c r="A89" s="77" t="s">
        <v>93</v>
      </c>
      <c r="B89" s="78"/>
      <c r="C89" s="78"/>
      <c r="D89" s="78"/>
      <c r="E89" s="78"/>
      <c r="F89" s="78"/>
      <c r="G89" s="78"/>
      <c r="H89" s="79"/>
      <c r="I89" s="23" t="s">
        <v>13</v>
      </c>
      <c r="J89" s="12">
        <f t="shared" si="5"/>
        <v>15</v>
      </c>
      <c r="L89" s="13">
        <v>15</v>
      </c>
    </row>
    <row r="90" spans="1:17" s="13" customFormat="1" x14ac:dyDescent="0.3">
      <c r="A90" s="77" t="s">
        <v>94</v>
      </c>
      <c r="B90" s="78"/>
      <c r="C90" s="78"/>
      <c r="D90" s="78"/>
      <c r="E90" s="78"/>
      <c r="F90" s="78"/>
      <c r="G90" s="78"/>
      <c r="H90" s="79"/>
      <c r="I90" s="23" t="s">
        <v>13</v>
      </c>
      <c r="J90" s="12">
        <f t="shared" si="5"/>
        <v>15</v>
      </c>
      <c r="L90" s="13">
        <v>15</v>
      </c>
    </row>
    <row r="91" spans="1:17" s="13" customFormat="1" x14ac:dyDescent="0.3">
      <c r="A91" s="77" t="s">
        <v>95</v>
      </c>
      <c r="B91" s="78"/>
      <c r="C91" s="78"/>
      <c r="D91" s="78"/>
      <c r="E91" s="78"/>
      <c r="F91" s="78"/>
      <c r="G91" s="78"/>
      <c r="H91" s="79"/>
      <c r="I91" s="23" t="s">
        <v>13</v>
      </c>
      <c r="J91" s="12">
        <f t="shared" si="5"/>
        <v>15</v>
      </c>
      <c r="L91" s="13">
        <v>15</v>
      </c>
    </row>
    <row r="92" spans="1:17" s="13" customFormat="1" ht="29.4" customHeight="1" x14ac:dyDescent="0.3">
      <c r="A92" s="89" t="s">
        <v>96</v>
      </c>
      <c r="B92" s="90"/>
      <c r="C92" s="90"/>
      <c r="D92" s="90"/>
      <c r="E92" s="90"/>
      <c r="F92" s="90"/>
      <c r="G92" s="90"/>
      <c r="H92" s="91"/>
      <c r="I92" s="23" t="s">
        <v>22</v>
      </c>
      <c r="J92" s="12">
        <f t="shared" si="5"/>
        <v>0</v>
      </c>
      <c r="L92" s="13">
        <v>20</v>
      </c>
    </row>
    <row r="93" spans="1:17" s="13" customFormat="1" ht="43.2" customHeight="1" x14ac:dyDescent="0.3">
      <c r="A93" s="89" t="s">
        <v>97</v>
      </c>
      <c r="B93" s="90"/>
      <c r="C93" s="90"/>
      <c r="D93" s="90"/>
      <c r="E93" s="90"/>
      <c r="F93" s="90"/>
      <c r="G93" s="90"/>
      <c r="H93" s="97"/>
      <c r="I93" s="23" t="s">
        <v>22</v>
      </c>
      <c r="J93" s="12">
        <f t="shared" si="5"/>
        <v>0</v>
      </c>
      <c r="L93" s="13">
        <v>15</v>
      </c>
    </row>
    <row r="94" spans="1:17" s="20" customFormat="1" x14ac:dyDescent="0.3">
      <c r="A94" s="52" t="s">
        <v>98</v>
      </c>
      <c r="B94" s="53"/>
      <c r="C94" s="53"/>
      <c r="D94" s="16" t="s">
        <v>27</v>
      </c>
      <c r="E94" s="26">
        <f>COUNTIF(I88:I93, "N/A")</f>
        <v>0</v>
      </c>
      <c r="F94" s="16" t="s">
        <v>13</v>
      </c>
      <c r="G94" s="17">
        <f>COUNTIF(I88:I93, "Yes")</f>
        <v>4</v>
      </c>
      <c r="H94" s="16" t="s">
        <v>22</v>
      </c>
      <c r="I94" s="18">
        <f>COUNTIF(I88:I93, "No")</f>
        <v>2</v>
      </c>
      <c r="J94" s="12">
        <f>SUM(J88:J93)</f>
        <v>65</v>
      </c>
      <c r="L94" s="20">
        <f>SUM(L88:L93)</f>
        <v>100</v>
      </c>
    </row>
    <row r="95" spans="1:17" s="13" customFormat="1" x14ac:dyDescent="0.3">
      <c r="A95" s="21"/>
      <c r="J95"/>
    </row>
    <row r="96" spans="1:17" s="13" customFormat="1" x14ac:dyDescent="0.3">
      <c r="A96" s="94" t="s">
        <v>99</v>
      </c>
      <c r="B96" s="95"/>
      <c r="C96" s="95"/>
      <c r="D96" s="95"/>
      <c r="E96" s="95"/>
      <c r="J96"/>
      <c r="L96" s="13" t="s">
        <v>29</v>
      </c>
      <c r="O96" s="87" t="s">
        <v>11</v>
      </c>
      <c r="P96" s="87"/>
      <c r="Q96" s="20">
        <v>5</v>
      </c>
    </row>
    <row r="97" spans="1:17" s="13" customFormat="1" x14ac:dyDescent="0.3">
      <c r="A97" s="77" t="s">
        <v>100</v>
      </c>
      <c r="B97" s="78"/>
      <c r="C97" s="78"/>
      <c r="D97" s="78"/>
      <c r="E97" s="78"/>
      <c r="F97" s="78"/>
      <c r="G97" s="78"/>
      <c r="H97" s="79"/>
      <c r="I97" s="23" t="s">
        <v>13</v>
      </c>
      <c r="J97" s="12">
        <f>IF(I97="Yes", L97, IF(I97="No", 0, IF(I97="N/A",M97,"")))</f>
        <v>25</v>
      </c>
      <c r="L97" s="13">
        <v>25</v>
      </c>
    </row>
    <row r="98" spans="1:17" s="13" customFormat="1" x14ac:dyDescent="0.3">
      <c r="A98" s="77" t="s">
        <v>101</v>
      </c>
      <c r="B98" s="78"/>
      <c r="C98" s="78"/>
      <c r="D98" s="78"/>
      <c r="E98" s="78"/>
      <c r="F98" s="78"/>
      <c r="G98" s="78"/>
      <c r="H98" s="79"/>
      <c r="I98" s="11" t="s">
        <v>13</v>
      </c>
      <c r="J98" s="12">
        <f>IF(I98="Yes", L98, IF(I98="No", 0, IF(I98="N/A",M98,"")))</f>
        <v>25</v>
      </c>
      <c r="L98" s="13">
        <v>25</v>
      </c>
    </row>
    <row r="99" spans="1:17" s="13" customFormat="1" ht="28.2" customHeight="1" x14ac:dyDescent="0.3">
      <c r="A99" s="89" t="s">
        <v>102</v>
      </c>
      <c r="B99" s="90"/>
      <c r="C99" s="90"/>
      <c r="D99" s="90"/>
      <c r="E99" s="90"/>
      <c r="F99" s="90"/>
      <c r="G99" s="90"/>
      <c r="H99" s="91"/>
      <c r="I99" s="23" t="s">
        <v>13</v>
      </c>
      <c r="J99" s="12">
        <f>IF(I99="Yes", L99, IF(I99="No", 0, IF(I99="N/A",M99,"")))</f>
        <v>25</v>
      </c>
      <c r="L99" s="13">
        <v>25</v>
      </c>
    </row>
    <row r="100" spans="1:17" s="13" customFormat="1" x14ac:dyDescent="0.3">
      <c r="A100" s="77" t="s">
        <v>103</v>
      </c>
      <c r="B100" s="78"/>
      <c r="C100" s="78"/>
      <c r="D100" s="78"/>
      <c r="E100" s="78"/>
      <c r="F100" s="78"/>
      <c r="G100" s="78"/>
      <c r="H100" s="88"/>
      <c r="I100" s="11" t="s">
        <v>22</v>
      </c>
      <c r="J100" s="12">
        <f>IF(I100="Yes", L100, IF(I100="No", 0, IF(I100="N/A",M100,"")))</f>
        <v>0</v>
      </c>
      <c r="L100" s="13">
        <v>25</v>
      </c>
    </row>
    <row r="101" spans="1:17" s="20" customFormat="1" x14ac:dyDescent="0.3">
      <c r="A101" s="52" t="s">
        <v>104</v>
      </c>
      <c r="B101" s="53"/>
      <c r="C101" s="53"/>
      <c r="D101" s="53"/>
      <c r="E101" s="53"/>
      <c r="F101" s="27" t="s">
        <v>13</v>
      </c>
      <c r="G101" s="26">
        <f>COUNTIF(I97:I100, "Yes")</f>
        <v>3</v>
      </c>
      <c r="H101" s="16" t="s">
        <v>22</v>
      </c>
      <c r="I101" s="18">
        <f>COUNTIF(I97:I100, "No")</f>
        <v>1</v>
      </c>
      <c r="J101" s="22">
        <f>SUM(J97:J100)</f>
        <v>75</v>
      </c>
      <c r="L101" s="20">
        <f>SUM(L97:L100)</f>
        <v>100</v>
      </c>
    </row>
    <row r="102" spans="1:17" s="13" customFormat="1" x14ac:dyDescent="0.3">
      <c r="A102" s="21"/>
      <c r="J102"/>
    </row>
    <row r="103" spans="1:17" s="13" customFormat="1" x14ac:dyDescent="0.3">
      <c r="A103" s="94" t="s">
        <v>105</v>
      </c>
      <c r="B103" s="95"/>
      <c r="C103" s="95"/>
      <c r="D103" s="95"/>
      <c r="J103"/>
      <c r="L103" s="13" t="s">
        <v>106</v>
      </c>
      <c r="M103" s="13" t="s">
        <v>107</v>
      </c>
      <c r="O103" s="87" t="s">
        <v>11</v>
      </c>
      <c r="P103" s="87"/>
      <c r="Q103" s="20">
        <v>15</v>
      </c>
    </row>
    <row r="104" spans="1:17" s="13" customFormat="1" x14ac:dyDescent="0.3">
      <c r="A104" s="77" t="s">
        <v>108</v>
      </c>
      <c r="B104" s="78"/>
      <c r="C104" s="78"/>
      <c r="D104" s="78"/>
      <c r="E104" s="78"/>
      <c r="F104" s="78"/>
      <c r="G104" s="78"/>
      <c r="H104" s="79"/>
      <c r="I104" s="23" t="s">
        <v>13</v>
      </c>
      <c r="J104" s="12">
        <f>IF(I104="Yes", L104, IF(I104="No", 0, IF(I104="N/A",M104,"")))</f>
        <v>25</v>
      </c>
      <c r="L104" s="13">
        <v>25</v>
      </c>
      <c r="M104" s="13">
        <v>15</v>
      </c>
    </row>
    <row r="105" spans="1:17" s="13" customFormat="1" x14ac:dyDescent="0.3">
      <c r="A105" s="77" t="s">
        <v>109</v>
      </c>
      <c r="B105" s="78"/>
      <c r="C105" s="78"/>
      <c r="D105" s="78"/>
      <c r="E105" s="78"/>
      <c r="F105" s="78"/>
      <c r="G105" s="78"/>
      <c r="H105" s="79"/>
      <c r="I105" s="23" t="s">
        <v>13</v>
      </c>
      <c r="J105" s="12">
        <f>IF(I105="Yes", L105, IF(I105="No", 0, IF(I105="N/A",M105,"")))</f>
        <v>25</v>
      </c>
      <c r="L105" s="13">
        <v>25</v>
      </c>
      <c r="M105" s="13">
        <v>15</v>
      </c>
    </row>
    <row r="106" spans="1:17" s="13" customFormat="1" ht="28.2" customHeight="1" x14ac:dyDescent="0.3">
      <c r="A106" s="89" t="s">
        <v>110</v>
      </c>
      <c r="B106" s="90"/>
      <c r="C106" s="90"/>
      <c r="D106" s="90"/>
      <c r="E106" s="98"/>
      <c r="F106" s="90"/>
      <c r="G106" s="90"/>
      <c r="H106" s="91"/>
      <c r="I106" s="23" t="s">
        <v>13</v>
      </c>
      <c r="J106" s="12" cm="1">
        <f t="array" ref="J106">_xlfn.SWITCH(I106, "Yes", M106, "No", 0, "N/A", L106, "")</f>
        <v>35</v>
      </c>
      <c r="L106" s="13" t="s">
        <v>27</v>
      </c>
      <c r="M106" s="13">
        <v>35</v>
      </c>
    </row>
    <row r="107" spans="1:17" s="13" customFormat="1" ht="28.95" customHeight="1" x14ac:dyDescent="0.3">
      <c r="A107" s="89" t="s">
        <v>111</v>
      </c>
      <c r="B107" s="99"/>
      <c r="C107" s="99"/>
      <c r="D107" s="99"/>
      <c r="E107" s="99"/>
      <c r="F107" s="99"/>
      <c r="G107" s="99"/>
      <c r="H107" s="100"/>
      <c r="I107" s="23" t="s">
        <v>22</v>
      </c>
      <c r="J107" s="12">
        <f>IF(I107="Yes", L107, IF(I107="No", 0, IF(I107="N/A",M107,"")))</f>
        <v>0</v>
      </c>
      <c r="L107" s="13">
        <v>50</v>
      </c>
      <c r="M107" s="13">
        <v>35</v>
      </c>
    </row>
    <row r="108" spans="1:17" s="20" customFormat="1" x14ac:dyDescent="0.3">
      <c r="A108" s="52" t="s">
        <v>104</v>
      </c>
      <c r="B108" s="53"/>
      <c r="C108" s="53"/>
      <c r="D108" s="16" t="s">
        <v>27</v>
      </c>
      <c r="E108" s="18">
        <f>COUNTIF(I104:I107, "N/A")</f>
        <v>0</v>
      </c>
      <c r="F108" s="28" t="s">
        <v>13</v>
      </c>
      <c r="G108" s="29">
        <f>COUNTIF(I104:I107, "Yes")</f>
        <v>3</v>
      </c>
      <c r="H108" s="16" t="s">
        <v>22</v>
      </c>
      <c r="I108" s="18">
        <f>COUNTIF(I104:I107, "No")</f>
        <v>1</v>
      </c>
      <c r="J108" s="25">
        <f>SUM(J104:J107)</f>
        <v>85</v>
      </c>
      <c r="L108" s="20">
        <f>SUM(L104:L107)</f>
        <v>100</v>
      </c>
      <c r="M108" s="20">
        <f>SUM(M104:M107)</f>
        <v>100</v>
      </c>
    </row>
    <row r="109" spans="1:17" x14ac:dyDescent="0.3">
      <c r="A109" s="1"/>
      <c r="I109" s="2"/>
    </row>
    <row r="110" spans="1:17" x14ac:dyDescent="0.3">
      <c r="A110" s="8" t="s">
        <v>112</v>
      </c>
      <c r="I110" s="2"/>
    </row>
    <row r="111" spans="1:17" x14ac:dyDescent="0.3">
      <c r="A111" s="30" t="s">
        <v>13</v>
      </c>
      <c r="B111" s="31">
        <f>G21+G37+G45+G55+G68+G74+G85+G94+G101+G108</f>
        <v>52</v>
      </c>
      <c r="C111" s="30" t="s">
        <v>22</v>
      </c>
      <c r="D111" s="31">
        <f>I21+I37+I45+I55+I68+I74+I85+I94+I101+I108</f>
        <v>19</v>
      </c>
      <c r="E111" s="30" t="s">
        <v>27</v>
      </c>
      <c r="F111" s="31">
        <f>E21+E37+E68+E94+E108</f>
        <v>0</v>
      </c>
      <c r="G111" s="32"/>
      <c r="H111" s="33"/>
      <c r="I111" s="22"/>
    </row>
    <row r="112" spans="1:17" x14ac:dyDescent="0.3">
      <c r="A112" s="34" t="s">
        <v>113</v>
      </c>
      <c r="B112" s="35"/>
      <c r="C112" s="35"/>
      <c r="D112" s="36">
        <f>B111</f>
        <v>52</v>
      </c>
      <c r="E112" s="35" t="s">
        <v>114</v>
      </c>
      <c r="F112" s="35">
        <f>B111+D111</f>
        <v>71</v>
      </c>
      <c r="G112" s="35" t="s">
        <v>115</v>
      </c>
      <c r="H112" s="37"/>
      <c r="I112" s="38"/>
    </row>
    <row r="113" spans="1:9" x14ac:dyDescent="0.3">
      <c r="A113" s="1" t="s">
        <v>116</v>
      </c>
      <c r="C113" s="73" t="s">
        <v>27</v>
      </c>
      <c r="D113" s="73"/>
      <c r="E113" s="73"/>
      <c r="F113" s="73"/>
      <c r="G113" s="73"/>
      <c r="H113" s="73"/>
      <c r="I113" s="102"/>
    </row>
    <row r="114" spans="1:9" x14ac:dyDescent="0.3">
      <c r="A114" s="1" t="s">
        <v>117</v>
      </c>
      <c r="I114" s="2"/>
    </row>
    <row r="115" spans="1:9" s="39" customFormat="1" x14ac:dyDescent="0.3">
      <c r="A115" s="108">
        <v>1</v>
      </c>
      <c r="B115" s="109"/>
      <c r="C115" s="109"/>
      <c r="D115" s="109"/>
      <c r="E115" s="109"/>
      <c r="F115" s="109"/>
      <c r="G115" s="109"/>
      <c r="H115" s="109"/>
      <c r="I115" s="110"/>
    </row>
    <row r="116" spans="1:9" s="39" customFormat="1" x14ac:dyDescent="0.3">
      <c r="A116" s="111">
        <v>2</v>
      </c>
      <c r="B116" s="104"/>
      <c r="C116" s="104"/>
      <c r="D116" s="104"/>
      <c r="E116" s="104"/>
      <c r="F116" s="104"/>
      <c r="G116" s="104"/>
      <c r="H116" s="104"/>
      <c r="I116" s="105"/>
    </row>
    <row r="117" spans="1:9" s="39" customFormat="1" x14ac:dyDescent="0.3">
      <c r="A117" s="112">
        <v>3</v>
      </c>
      <c r="B117" s="106"/>
      <c r="C117" s="106"/>
      <c r="D117" s="106"/>
      <c r="E117" s="106"/>
      <c r="F117" s="106"/>
      <c r="G117" s="106"/>
      <c r="H117" s="106"/>
      <c r="I117" s="107"/>
    </row>
    <row r="118" spans="1:9" x14ac:dyDescent="0.3">
      <c r="A118" s="1" t="s">
        <v>118</v>
      </c>
      <c r="I118" s="2"/>
    </row>
    <row r="119" spans="1:9" s="39" customFormat="1" ht="128.4" customHeight="1" x14ac:dyDescent="0.3">
      <c r="A119" s="113" t="s">
        <v>119</v>
      </c>
      <c r="B119" s="114"/>
      <c r="C119" s="114"/>
      <c r="D119" s="114"/>
      <c r="E119" s="114"/>
      <c r="F119" s="114"/>
      <c r="G119" s="114"/>
      <c r="H119" s="114"/>
      <c r="I119" s="115"/>
    </row>
    <row r="120" spans="1:9" s="39" customFormat="1" x14ac:dyDescent="0.3">
      <c r="A120" s="112">
        <v>2</v>
      </c>
      <c r="B120" s="106"/>
      <c r="C120" s="106"/>
      <c r="D120" s="106"/>
      <c r="E120" s="106"/>
      <c r="F120" s="106"/>
      <c r="G120" s="106"/>
      <c r="H120" s="106"/>
      <c r="I120" s="107"/>
    </row>
    <row r="121" spans="1:9" x14ac:dyDescent="0.3">
      <c r="A121" s="49"/>
      <c r="B121" s="50"/>
      <c r="C121" s="50"/>
      <c r="D121" s="50"/>
      <c r="E121" s="50"/>
      <c r="F121" s="50"/>
      <c r="G121" s="50"/>
      <c r="H121" s="50"/>
      <c r="I121" s="51"/>
    </row>
    <row r="122" spans="1:9" x14ac:dyDescent="0.3">
      <c r="A122" s="34" t="s">
        <v>120</v>
      </c>
      <c r="B122" s="35"/>
      <c r="C122" s="35"/>
      <c r="D122" s="35"/>
      <c r="E122" s="35"/>
      <c r="F122" s="35"/>
      <c r="G122" s="35"/>
      <c r="H122" s="35"/>
      <c r="I122" s="38"/>
    </row>
    <row r="123" spans="1:9" x14ac:dyDescent="0.3">
      <c r="A123" s="1"/>
      <c r="I123" s="2"/>
    </row>
    <row r="124" spans="1:9" ht="31.5" customHeight="1" x14ac:dyDescent="0.3">
      <c r="A124" s="40"/>
      <c r="B124" s="41"/>
      <c r="C124" s="41"/>
      <c r="D124" s="41"/>
      <c r="E124" s="41"/>
      <c r="G124" s="101"/>
      <c r="H124" s="101"/>
      <c r="I124" s="2"/>
    </row>
    <row r="125" spans="1:9" x14ac:dyDescent="0.3">
      <c r="A125" s="1" t="s">
        <v>121</v>
      </c>
      <c r="G125" t="s">
        <v>122</v>
      </c>
      <c r="I125" s="2"/>
    </row>
    <row r="126" spans="1:9" x14ac:dyDescent="0.3">
      <c r="A126" s="1" t="s">
        <v>123</v>
      </c>
      <c r="C126" s="73"/>
      <c r="D126" s="73"/>
      <c r="E126" s="73"/>
      <c r="F126" s="73"/>
      <c r="G126" s="73"/>
      <c r="H126" s="73"/>
      <c r="I126" s="102"/>
    </row>
    <row r="127" spans="1:9" x14ac:dyDescent="0.3">
      <c r="A127" s="1" t="s">
        <v>124</v>
      </c>
      <c r="C127" s="103"/>
      <c r="D127" s="103"/>
      <c r="I127" s="2"/>
    </row>
    <row r="128" spans="1:9" x14ac:dyDescent="0.3">
      <c r="A128" s="1" t="s">
        <v>125</v>
      </c>
      <c r="C128" s="73"/>
      <c r="D128" s="73"/>
      <c r="E128" s="73"/>
      <c r="F128" s="73"/>
      <c r="G128" s="73"/>
      <c r="H128" s="73"/>
      <c r="I128" s="102"/>
    </row>
    <row r="129" spans="1:9" x14ac:dyDescent="0.3">
      <c r="A129" s="1" t="s">
        <v>126</v>
      </c>
      <c r="I129" s="2"/>
    </row>
    <row r="130" spans="1:9" x14ac:dyDescent="0.3">
      <c r="A130" s="42"/>
      <c r="B130" s="104"/>
      <c r="C130" s="104"/>
      <c r="D130" s="104"/>
      <c r="E130" s="104"/>
      <c r="F130" s="104"/>
      <c r="G130" s="104"/>
      <c r="H130" s="104"/>
      <c r="I130" s="105"/>
    </row>
    <row r="131" spans="1:9" x14ac:dyDescent="0.3">
      <c r="A131" s="43"/>
      <c r="B131" s="106"/>
      <c r="C131" s="106"/>
      <c r="D131" s="106"/>
      <c r="E131" s="106"/>
      <c r="F131" s="106"/>
      <c r="G131" s="106"/>
      <c r="H131" s="106"/>
      <c r="I131" s="107"/>
    </row>
    <row r="132" spans="1:9" x14ac:dyDescent="0.3">
      <c r="A132" s="1"/>
      <c r="I132" s="2"/>
    </row>
    <row r="133" spans="1:9" x14ac:dyDescent="0.3">
      <c r="A133" s="34" t="s">
        <v>127</v>
      </c>
      <c r="B133" s="35"/>
      <c r="C133" s="35"/>
      <c r="D133" s="35"/>
      <c r="E133" s="35"/>
      <c r="F133" s="35"/>
      <c r="G133" s="35"/>
      <c r="H133" s="35"/>
      <c r="I133" s="38"/>
    </row>
    <row r="134" spans="1:9" x14ac:dyDescent="0.3">
      <c r="A134" s="1" t="s">
        <v>128</v>
      </c>
      <c r="I134" s="2"/>
    </row>
    <row r="135" spans="1:9" ht="18" customHeight="1" x14ac:dyDescent="0.3">
      <c r="A135" s="45" t="s">
        <v>129</v>
      </c>
      <c r="B135" s="44"/>
      <c r="I135" s="2"/>
    </row>
    <row r="136" spans="1:9" ht="17.399999999999999" customHeight="1" x14ac:dyDescent="0.3">
      <c r="A136" s="55" t="e" cm="1">
        <f t="array" aca="1" ref="A136" ca="1">IF(OR($I$15="No", $I$18="No"), INDIRECT("'Literature References'!B2"), "")</f>
        <v>#REF!</v>
      </c>
      <c r="B136" s="56"/>
      <c r="C136" s="56"/>
      <c r="D136" s="56"/>
      <c r="E136" s="56"/>
      <c r="F136" s="56"/>
      <c r="G136" s="56"/>
      <c r="H136" s="56"/>
      <c r="I136" s="57"/>
    </row>
    <row r="137" spans="1:9" ht="45.6" customHeight="1" x14ac:dyDescent="0.3">
      <c r="A137" s="61" t="e" cm="1">
        <f t="array" aca="1" ref="A137" ca="1">IF(OR(I15="No", I18="No"), INDIRECT("'Literature References'!B3"), "")</f>
        <v>#REF!</v>
      </c>
      <c r="B137" s="62"/>
      <c r="C137" s="62"/>
      <c r="D137" s="62"/>
      <c r="E137" s="62"/>
      <c r="F137" s="62"/>
      <c r="G137" s="62"/>
      <c r="H137" s="62"/>
      <c r="I137" s="63"/>
    </row>
    <row r="138" spans="1:9" ht="31.95" customHeight="1" x14ac:dyDescent="0.3">
      <c r="A138" s="61" t="e" cm="1">
        <f t="array" aca="1" ref="A138" ca="1">IF(OR(I15="No", I18="No"), INDIRECT("'Literature References'!B4"), "")</f>
        <v>#REF!</v>
      </c>
      <c r="B138" s="62"/>
      <c r="C138" s="62"/>
      <c r="D138" s="62"/>
      <c r="E138" s="62"/>
      <c r="F138" s="62"/>
      <c r="G138" s="62"/>
      <c r="H138" s="62"/>
      <c r="I138" s="63"/>
    </row>
    <row r="139" spans="1:9" x14ac:dyDescent="0.3">
      <c r="A139" s="55" t="str" cm="1">
        <f t="array" aca="1" ref="A139" ca="1">IF(OR(I16="No"), INDIRECT("'Literature References'!B5"), "")</f>
        <v/>
      </c>
      <c r="B139" s="56"/>
      <c r="C139" s="56"/>
      <c r="D139" s="56"/>
      <c r="E139" s="56"/>
      <c r="F139" s="56"/>
      <c r="G139" s="56"/>
      <c r="H139" s="56"/>
      <c r="I139" s="57"/>
    </row>
    <row r="140" spans="1:9" x14ac:dyDescent="0.3">
      <c r="A140" s="21"/>
      <c r="B140" s="13"/>
      <c r="C140" s="13"/>
      <c r="D140" s="13"/>
      <c r="E140" s="13"/>
      <c r="F140" s="13"/>
      <c r="G140" s="13"/>
      <c r="H140" s="13"/>
      <c r="I140" s="46"/>
    </row>
    <row r="141" spans="1:9" ht="18" customHeight="1" x14ac:dyDescent="0.3">
      <c r="A141" s="45" t="s">
        <v>130</v>
      </c>
      <c r="B141" s="44"/>
      <c r="I141" s="2"/>
    </row>
    <row r="142" spans="1:9" s="47" customFormat="1" ht="16.2" customHeight="1" x14ac:dyDescent="0.3">
      <c r="A142" s="61" t="e" cm="1">
        <f t="array" ref="A142">IF(OR($I24:$I26="No",I28="No",I32:I35="No"),#REF!,"")</f>
        <v>#REF!</v>
      </c>
      <c r="B142" s="62"/>
      <c r="C142" s="62"/>
      <c r="D142" s="62"/>
      <c r="E142" s="62"/>
      <c r="F142" s="62"/>
      <c r="G142" s="62"/>
      <c r="H142" s="62"/>
      <c r="I142" s="63"/>
    </row>
    <row r="143" spans="1:9" s="47" customFormat="1" ht="16.95" customHeight="1" x14ac:dyDescent="0.3">
      <c r="A143" s="61" t="str">
        <f>IF(OR($I$24="No"),#REF!,"")</f>
        <v/>
      </c>
      <c r="B143" s="62"/>
      <c r="C143" s="62"/>
      <c r="D143" s="62"/>
      <c r="E143" s="62"/>
      <c r="F143" s="62"/>
      <c r="G143" s="62"/>
      <c r="H143" s="62"/>
      <c r="I143" s="63"/>
    </row>
    <row r="144" spans="1:9" s="47" customFormat="1" ht="57.6" customHeight="1" x14ac:dyDescent="0.3">
      <c r="A144" s="61" t="str">
        <f>IF(OR($I$25="No"),#REF!,"")</f>
        <v/>
      </c>
      <c r="B144" s="62"/>
      <c r="C144" s="62"/>
      <c r="D144" s="62"/>
      <c r="E144" s="62"/>
      <c r="F144" s="62"/>
      <c r="G144" s="62"/>
      <c r="H144" s="62"/>
      <c r="I144" s="63"/>
    </row>
    <row r="145" spans="1:9" s="47" customFormat="1" ht="63" customHeight="1" x14ac:dyDescent="0.3">
      <c r="A145" s="61" t="e">
        <f>IF(OR(I$34="No"),#REF!,"")</f>
        <v>#REF!</v>
      </c>
      <c r="B145" s="62"/>
      <c r="C145" s="62"/>
      <c r="D145" s="62"/>
      <c r="E145" s="62"/>
      <c r="F145" s="62"/>
      <c r="G145" s="62"/>
      <c r="H145" s="62"/>
      <c r="I145" s="63"/>
    </row>
    <row r="146" spans="1:9" s="47" customFormat="1" ht="61.2" customHeight="1" x14ac:dyDescent="0.3">
      <c r="A146" s="61" t="e">
        <f>IF(OR(I$35="No"),#REF!,"")</f>
        <v>#REF!</v>
      </c>
      <c r="B146" s="62"/>
      <c r="C146" s="62"/>
      <c r="D146" s="62"/>
      <c r="E146" s="62"/>
      <c r="F146" s="62"/>
      <c r="G146" s="62"/>
      <c r="H146" s="62"/>
      <c r="I146" s="63"/>
    </row>
    <row r="147" spans="1:9" ht="18" customHeight="1" x14ac:dyDescent="0.3">
      <c r="A147" s="1"/>
      <c r="I147" s="2"/>
    </row>
    <row r="148" spans="1:9" ht="18" customHeight="1" x14ac:dyDescent="0.3">
      <c r="A148" s="45" t="s">
        <v>131</v>
      </c>
      <c r="B148" s="44"/>
      <c r="I148" s="2"/>
    </row>
    <row r="149" spans="1:9" ht="18" customHeight="1" x14ac:dyDescent="0.3">
      <c r="A149" s="1" t="str" cm="1">
        <f t="array" ref="A149">IF(OR(I$40:I$41="No"),#REF!,"")</f>
        <v/>
      </c>
      <c r="I149" s="2"/>
    </row>
    <row r="150" spans="1:9" ht="29.4" customHeight="1" x14ac:dyDescent="0.3">
      <c r="A150" s="58" t="str" cm="1">
        <f t="array" ref="A150">IF(OR(I$40:I$41="No"),#REF!,"")</f>
        <v/>
      </c>
      <c r="B150" s="59"/>
      <c r="C150" s="59"/>
      <c r="D150" s="59"/>
      <c r="E150" s="59"/>
      <c r="F150" s="59"/>
      <c r="G150" s="59"/>
      <c r="H150" s="59"/>
      <c r="I150" s="60"/>
    </row>
    <row r="151" spans="1:9" ht="42.6" customHeight="1" x14ac:dyDescent="0.3">
      <c r="A151" s="55" t="str" cm="1">
        <f t="array" ref="A151">IF(OR(I$40:I$41="No"),#REF!,"")</f>
        <v/>
      </c>
      <c r="B151" s="56"/>
      <c r="C151" s="56"/>
      <c r="D151" s="56"/>
      <c r="E151" s="56"/>
      <c r="F151" s="56"/>
      <c r="G151" s="56"/>
      <c r="H151" s="56"/>
      <c r="I151" s="57"/>
    </row>
    <row r="152" spans="1:9" ht="18" customHeight="1" x14ac:dyDescent="0.3">
      <c r="A152" s="45" t="s">
        <v>132</v>
      </c>
      <c r="B152" s="44"/>
      <c r="I152" s="2"/>
    </row>
    <row r="153" spans="1:9" ht="18" customHeight="1" x14ac:dyDescent="0.3">
      <c r="A153" s="1" t="str" cm="1">
        <f t="array" ref="A153">IF(OR(I$48:I$49="No",I$53:I$54="No"),#REF!,"")</f>
        <v/>
      </c>
      <c r="I153" s="2"/>
    </row>
    <row r="154" spans="1:9" ht="45.6" customHeight="1" x14ac:dyDescent="0.3">
      <c r="A154" s="61" t="str" cm="1">
        <f t="array" ref="A154">IF(OR(I$48:I$49="No",I$53:I$54="No"),#REF!,"")</f>
        <v/>
      </c>
      <c r="B154" s="62"/>
      <c r="C154" s="62"/>
      <c r="D154" s="62"/>
      <c r="E154" s="62"/>
      <c r="F154" s="62"/>
      <c r="G154" s="62"/>
      <c r="H154" s="62"/>
      <c r="I154" s="63"/>
    </row>
    <row r="155" spans="1:9" ht="18" customHeight="1" x14ac:dyDescent="0.3">
      <c r="A155" s="45" t="s">
        <v>133</v>
      </c>
      <c r="B155" s="44"/>
      <c r="I155" s="2"/>
    </row>
    <row r="156" spans="1:9" s="47" customFormat="1" ht="18" customHeight="1" x14ac:dyDescent="0.3">
      <c r="A156" s="61" t="e" cm="1">
        <f t="array" ref="A156">IF(OR(I$58:I$59="No",I$63:I$64="No"),#REF!,"")</f>
        <v>#REF!</v>
      </c>
      <c r="B156" s="62"/>
      <c r="C156" s="62"/>
      <c r="D156" s="62"/>
      <c r="E156" s="62"/>
      <c r="F156" s="62"/>
      <c r="G156" s="62"/>
      <c r="H156" s="62"/>
      <c r="I156" s="63"/>
    </row>
    <row r="157" spans="1:9" s="47" customFormat="1" ht="46.2" customHeight="1" x14ac:dyDescent="0.3">
      <c r="A157" s="61" t="e" cm="1">
        <f t="array" ref="A157">IF(OR(I$58:I$59="No",I$63:I$64="No"),#REF!,"")</f>
        <v>#REF!</v>
      </c>
      <c r="B157" s="62"/>
      <c r="C157" s="62"/>
      <c r="D157" s="62"/>
      <c r="E157" s="62"/>
      <c r="F157" s="62"/>
      <c r="G157" s="62"/>
      <c r="H157" s="62"/>
      <c r="I157" s="63"/>
    </row>
    <row r="158" spans="1:9" s="47" customFormat="1" ht="57.6" customHeight="1" x14ac:dyDescent="0.3">
      <c r="A158" s="61" t="e" cm="1">
        <f t="array" ref="A158">IF(OR(I$58:I$59="No",I$63:I$64="No"),#REF!,"")</f>
        <v>#REF!</v>
      </c>
      <c r="B158" s="62"/>
      <c r="C158" s="62"/>
      <c r="D158" s="62"/>
      <c r="E158" s="62"/>
      <c r="F158" s="62"/>
      <c r="G158" s="62"/>
      <c r="H158" s="62"/>
      <c r="I158" s="63"/>
    </row>
    <row r="159" spans="1:9" s="47" customFormat="1" ht="46.95" customHeight="1" x14ac:dyDescent="0.3">
      <c r="A159" s="61" t="e" cm="1">
        <f t="array" ref="A159">IF(OR(I$58:I$59="No",I$63:I$64="No"),#REF!,"")</f>
        <v>#REF!</v>
      </c>
      <c r="B159" s="62"/>
      <c r="C159" s="62"/>
      <c r="D159" s="62"/>
      <c r="E159" s="62"/>
      <c r="F159" s="62"/>
      <c r="G159" s="62"/>
      <c r="H159" s="62"/>
      <c r="I159" s="63"/>
    </row>
    <row r="160" spans="1:9" s="47" customFormat="1" ht="16.95" customHeight="1" x14ac:dyDescent="0.3">
      <c r="A160" s="61" t="str" cm="1">
        <f t="array" ref="A160">IF(OR(I$65:I$66="No",I$66="No"),#REF!,"")</f>
        <v/>
      </c>
      <c r="B160" s="62"/>
      <c r="C160" s="62"/>
      <c r="D160" s="62"/>
      <c r="E160" s="62"/>
      <c r="F160" s="62"/>
      <c r="G160" s="62"/>
      <c r="H160" s="62"/>
      <c r="I160" s="63"/>
    </row>
    <row r="161" spans="1:9" s="47" customFormat="1" ht="17.399999999999999" customHeight="1" x14ac:dyDescent="0.3">
      <c r="A161" s="61" t="e">
        <f>IF(OR(I$67="No"),#REF!,"")</f>
        <v>#REF!</v>
      </c>
      <c r="B161" s="62"/>
      <c r="C161" s="62"/>
      <c r="D161" s="62"/>
      <c r="E161" s="62"/>
      <c r="F161" s="62"/>
      <c r="G161" s="62"/>
      <c r="H161" s="62"/>
      <c r="I161" s="63"/>
    </row>
    <row r="162" spans="1:9" s="47" customFormat="1" ht="45" customHeight="1" x14ac:dyDescent="0.3">
      <c r="A162" s="61" t="e">
        <f>IF(OR(I$67="No"),#REF!,"")</f>
        <v>#REF!</v>
      </c>
      <c r="B162" s="62"/>
      <c r="C162" s="62"/>
      <c r="D162" s="62"/>
      <c r="E162" s="62"/>
      <c r="F162" s="62"/>
      <c r="G162" s="62"/>
      <c r="H162" s="62"/>
      <c r="I162" s="63"/>
    </row>
    <row r="163" spans="1:9" s="47" customFormat="1" ht="42" customHeight="1" x14ac:dyDescent="0.3">
      <c r="A163" s="61" t="e">
        <f>IF(OR(I$67="No"),#REF!,"")</f>
        <v>#REF!</v>
      </c>
      <c r="B163" s="62"/>
      <c r="C163" s="62"/>
      <c r="D163" s="62"/>
      <c r="E163" s="62"/>
      <c r="F163" s="62"/>
      <c r="G163" s="62"/>
      <c r="H163" s="62"/>
      <c r="I163" s="63"/>
    </row>
    <row r="164" spans="1:9" s="47" customFormat="1" ht="57.6" customHeight="1" x14ac:dyDescent="0.3">
      <c r="A164" s="61" t="e">
        <f>IF(OR(I$67="No"),#REF!,"")</f>
        <v>#REF!</v>
      </c>
      <c r="B164" s="62"/>
      <c r="C164" s="62"/>
      <c r="D164" s="62"/>
      <c r="E164" s="62"/>
      <c r="F164" s="62"/>
      <c r="G164" s="62"/>
      <c r="H164" s="62"/>
      <c r="I164" s="63"/>
    </row>
    <row r="165" spans="1:9" ht="18" customHeight="1" x14ac:dyDescent="0.3">
      <c r="A165" s="1"/>
      <c r="I165" s="2"/>
    </row>
    <row r="166" spans="1:9" ht="18" customHeight="1" x14ac:dyDescent="0.3">
      <c r="A166" s="45" t="s">
        <v>134</v>
      </c>
      <c r="B166" s="44"/>
      <c r="I166" s="2"/>
    </row>
    <row r="167" spans="1:9" ht="17.399999999999999" customHeight="1" x14ac:dyDescent="0.3">
      <c r="A167" s="61" t="str">
        <f>IF(I$72="No",#REF!,"")</f>
        <v/>
      </c>
      <c r="B167" s="62"/>
      <c r="C167" s="62"/>
      <c r="D167" s="62"/>
      <c r="E167" s="62"/>
      <c r="F167" s="62"/>
      <c r="G167" s="62"/>
      <c r="H167" s="62"/>
      <c r="I167" s="63"/>
    </row>
    <row r="168" spans="1:9" ht="35.4" customHeight="1" x14ac:dyDescent="0.3">
      <c r="A168" s="61" t="str">
        <f>IF(I$72="No",#REF!,"")</f>
        <v/>
      </c>
      <c r="B168" s="62"/>
      <c r="C168" s="62"/>
      <c r="D168" s="62"/>
      <c r="E168" s="62"/>
      <c r="F168" s="62"/>
      <c r="G168" s="62"/>
      <c r="H168" s="62"/>
      <c r="I168" s="63"/>
    </row>
    <row r="169" spans="1:9" ht="72" customHeight="1" x14ac:dyDescent="0.3">
      <c r="A169" s="61" t="str">
        <f>IF(I$72="No",#REF!,"")</f>
        <v/>
      </c>
      <c r="B169" s="62"/>
      <c r="C169" s="62"/>
      <c r="D169" s="62"/>
      <c r="E169" s="62"/>
      <c r="F169" s="62"/>
      <c r="G169" s="62"/>
      <c r="H169" s="62"/>
      <c r="I169" s="63"/>
    </row>
    <row r="170" spans="1:9" ht="18" customHeight="1" x14ac:dyDescent="0.3">
      <c r="A170" s="1"/>
      <c r="I170" s="2"/>
    </row>
    <row r="171" spans="1:9" ht="18" customHeight="1" x14ac:dyDescent="0.3">
      <c r="A171" s="45" t="s">
        <v>135</v>
      </c>
      <c r="B171" s="44"/>
      <c r="I171" s="2"/>
    </row>
    <row r="172" spans="1:9" ht="31.2" customHeight="1" x14ac:dyDescent="0.3">
      <c r="A172" s="61" t="e">
        <f>IF(OR(I$78="No",I$80="No",I$82="No",I$84="No"),#REF!, "")</f>
        <v>#REF!</v>
      </c>
      <c r="B172" s="62"/>
      <c r="C172" s="62"/>
      <c r="D172" s="62"/>
      <c r="E172" s="62"/>
      <c r="F172" s="62"/>
      <c r="G172" s="62"/>
      <c r="H172" s="62"/>
      <c r="I172" s="63"/>
    </row>
    <row r="173" spans="1:9" ht="18.600000000000001" customHeight="1" x14ac:dyDescent="0.3">
      <c r="A173" s="61" t="e">
        <f>IF(OR(I$78="No",I$80="No",I$82="No",I$84="No"),#REF!, "")</f>
        <v>#REF!</v>
      </c>
      <c r="B173" s="62"/>
      <c r="C173" s="62"/>
      <c r="D173" s="62"/>
      <c r="E173" s="62"/>
      <c r="F173" s="62"/>
      <c r="G173" s="62"/>
      <c r="H173" s="62"/>
      <c r="I173" s="63"/>
    </row>
    <row r="174" spans="1:9" ht="34.200000000000003" customHeight="1" x14ac:dyDescent="0.3">
      <c r="A174" s="61" t="e">
        <f>IF(OR(I$78="No",I$80="No",I$82="No",I$84="No"),#REF!, "")</f>
        <v>#REF!</v>
      </c>
      <c r="B174" s="62"/>
      <c r="C174" s="62"/>
      <c r="D174" s="62"/>
      <c r="E174" s="62"/>
      <c r="F174" s="62"/>
      <c r="G174" s="62"/>
      <c r="H174" s="62"/>
      <c r="I174" s="63"/>
    </row>
    <row r="175" spans="1:9" ht="42.6" customHeight="1" x14ac:dyDescent="0.3">
      <c r="A175" s="61" t="e">
        <f>IF(OR(I$78="No",I$80="No",I$82="No",I$84="No"),#REF!, "")</f>
        <v>#REF!</v>
      </c>
      <c r="B175" s="62"/>
      <c r="C175" s="62"/>
      <c r="D175" s="62"/>
      <c r="E175" s="62"/>
      <c r="F175" s="62"/>
      <c r="G175" s="62"/>
      <c r="H175" s="62"/>
      <c r="I175" s="63"/>
    </row>
    <row r="176" spans="1:9" ht="19.2" customHeight="1" x14ac:dyDescent="0.3">
      <c r="A176" s="61" t="e">
        <f>IF(OR(I$78="No",I$80="No",I$82="No",I$84="No"),#REF!, "")</f>
        <v>#REF!</v>
      </c>
      <c r="B176" s="62"/>
      <c r="C176" s="62"/>
      <c r="D176" s="62"/>
      <c r="E176" s="62"/>
      <c r="F176" s="62"/>
      <c r="G176" s="62"/>
      <c r="H176" s="62"/>
      <c r="I176" s="63"/>
    </row>
    <row r="177" spans="1:9" ht="17.399999999999999" customHeight="1" x14ac:dyDescent="0.3">
      <c r="A177" s="61" t="e">
        <f>IF(OR(I$78="No",I$80="No",I$82="No",I$84="No"),#REF!, "")</f>
        <v>#REF!</v>
      </c>
      <c r="B177" s="62"/>
      <c r="C177" s="62"/>
      <c r="D177" s="62"/>
      <c r="E177" s="62"/>
      <c r="F177" s="62"/>
      <c r="G177" s="62"/>
      <c r="H177" s="62"/>
      <c r="I177" s="63"/>
    </row>
    <row r="178" spans="1:9" ht="18" customHeight="1" x14ac:dyDescent="0.3">
      <c r="A178" s="61" t="e">
        <f>IF(OR(I$78="No",I$80="No",I$82="No",I$84="No"),#REF!, "")</f>
        <v>#REF!</v>
      </c>
      <c r="B178" s="62"/>
      <c r="C178" s="62"/>
      <c r="D178" s="62"/>
      <c r="E178" s="62"/>
      <c r="F178" s="62"/>
      <c r="G178" s="62"/>
      <c r="H178" s="62"/>
      <c r="I178" s="63"/>
    </row>
    <row r="179" spans="1:9" ht="18" customHeight="1" x14ac:dyDescent="0.3">
      <c r="A179" s="1"/>
      <c r="I179" s="2"/>
    </row>
    <row r="180" spans="1:9" ht="18" customHeight="1" x14ac:dyDescent="0.3">
      <c r="A180" s="45" t="s">
        <v>136</v>
      </c>
      <c r="B180" s="44"/>
      <c r="I180" s="2"/>
    </row>
    <row r="181" spans="1:9" s="48" customFormat="1" ht="19.95" customHeight="1" x14ac:dyDescent="0.3">
      <c r="A181" s="61" t="e">
        <f>IF(OR(I$88="No",I$91="No",I$92="No"),#REF!,"")</f>
        <v>#REF!</v>
      </c>
      <c r="B181" s="62"/>
      <c r="C181" s="62"/>
      <c r="D181" s="62"/>
      <c r="E181" s="62"/>
      <c r="F181" s="62"/>
      <c r="G181" s="62"/>
      <c r="H181" s="62"/>
      <c r="I181" s="63"/>
    </row>
    <row r="182" spans="1:9" s="48" customFormat="1" ht="18.600000000000001" customHeight="1" x14ac:dyDescent="0.3">
      <c r="A182" s="61" t="e">
        <f>IF(OR(I$88="No",I$91="No",I$92="No"),#REF!,"")</f>
        <v>#REF!</v>
      </c>
      <c r="B182" s="62"/>
      <c r="C182" s="62"/>
      <c r="D182" s="62"/>
      <c r="E182" s="62"/>
      <c r="F182" s="62"/>
      <c r="G182" s="62"/>
      <c r="H182" s="62"/>
      <c r="I182" s="63"/>
    </row>
    <row r="183" spans="1:9" s="48" customFormat="1" ht="18.600000000000001" customHeight="1" x14ac:dyDescent="0.3">
      <c r="A183" s="61" t="e">
        <f>IF(OR(I$88="No",I$91="No",I$92="No"),#REF!,"")</f>
        <v>#REF!</v>
      </c>
      <c r="B183" s="62"/>
      <c r="C183" s="62"/>
      <c r="D183" s="62"/>
      <c r="E183" s="62"/>
      <c r="F183" s="62"/>
      <c r="G183" s="62"/>
      <c r="H183" s="62"/>
      <c r="I183" s="63"/>
    </row>
    <row r="184" spans="1:9" ht="18" customHeight="1" x14ac:dyDescent="0.3">
      <c r="A184" s="1"/>
      <c r="I184" s="2"/>
    </row>
    <row r="185" spans="1:9" ht="18" customHeight="1" x14ac:dyDescent="0.3">
      <c r="A185" s="45" t="s">
        <v>137</v>
      </c>
      <c r="B185" s="44"/>
      <c r="I185" s="2"/>
    </row>
    <row r="186" spans="1:9" s="48" customFormat="1" ht="37.950000000000003" customHeight="1" x14ac:dyDescent="0.3">
      <c r="A186" s="61" t="e">
        <f>IF(OR(I$97:I$98,"No",I$100="No"),#REF!,"")</f>
        <v>#REF!</v>
      </c>
      <c r="B186" s="62"/>
      <c r="C186" s="62"/>
      <c r="D186" s="62"/>
      <c r="E186" s="62"/>
      <c r="F186" s="62"/>
      <c r="G186" s="62"/>
      <c r="H186" s="62"/>
      <c r="I186" s="63"/>
    </row>
    <row r="187" spans="1:9" s="48" customFormat="1" ht="43.95" customHeight="1" x14ac:dyDescent="0.3">
      <c r="A187" s="61" t="e">
        <f>IF(OR(I$97:I$98,"No",I$100="No"),#REF!,"")</f>
        <v>#REF!</v>
      </c>
      <c r="B187" s="62"/>
      <c r="C187" s="62"/>
      <c r="D187" s="62"/>
      <c r="E187" s="62"/>
      <c r="F187" s="62"/>
      <c r="G187" s="62"/>
      <c r="H187" s="62"/>
      <c r="I187" s="63"/>
    </row>
    <row r="188" spans="1:9" s="48" customFormat="1" ht="18.600000000000001" customHeight="1" x14ac:dyDescent="0.3">
      <c r="A188" s="61" t="e">
        <f>IF(OR(I$97:I$98,"No",I$100="No"),#REF!,"")</f>
        <v>#REF!</v>
      </c>
      <c r="B188" s="62"/>
      <c r="C188" s="62"/>
      <c r="D188" s="62"/>
      <c r="E188" s="62"/>
      <c r="F188" s="62"/>
      <c r="G188" s="62"/>
      <c r="H188" s="62"/>
      <c r="I188" s="63"/>
    </row>
    <row r="189" spans="1:9" s="48" customFormat="1" ht="18.600000000000001" customHeight="1" x14ac:dyDescent="0.3">
      <c r="A189" s="61" t="e">
        <f>IF(OR(I$97:I$98,"No",I$100="No"),#REF!,"")</f>
        <v>#REF!</v>
      </c>
      <c r="B189" s="62"/>
      <c r="C189" s="62"/>
      <c r="D189" s="62"/>
      <c r="E189" s="62"/>
      <c r="F189" s="62"/>
      <c r="G189" s="62"/>
      <c r="H189" s="62"/>
      <c r="I189" s="63"/>
    </row>
    <row r="190" spans="1:9" s="48" customFormat="1" ht="18" customHeight="1" x14ac:dyDescent="0.3">
      <c r="A190" s="61" t="e">
        <f>IF(OR(I$97:I$98,"No",I$100="No"),#REF!,"")</f>
        <v>#REF!</v>
      </c>
      <c r="B190" s="62"/>
      <c r="C190" s="62"/>
      <c r="D190" s="62"/>
      <c r="E190" s="62"/>
      <c r="F190" s="62"/>
      <c r="G190" s="62"/>
      <c r="H190" s="62"/>
      <c r="I190" s="63"/>
    </row>
    <row r="191" spans="1:9" s="48" customFormat="1" ht="45" customHeight="1" x14ac:dyDescent="0.3">
      <c r="A191" s="61" t="str">
        <f>IF(OR(I$99="No"),#REF!,"")</f>
        <v/>
      </c>
      <c r="B191" s="62"/>
      <c r="C191" s="62"/>
      <c r="D191" s="62"/>
      <c r="E191" s="62"/>
      <c r="F191" s="62"/>
      <c r="G191" s="62"/>
      <c r="H191" s="62"/>
      <c r="I191" s="63"/>
    </row>
    <row r="192" spans="1:9" ht="18" customHeight="1" x14ac:dyDescent="0.3">
      <c r="A192" s="1"/>
      <c r="I192" s="2"/>
    </row>
    <row r="193" spans="1:9" ht="18" customHeight="1" x14ac:dyDescent="0.3">
      <c r="A193" s="45" t="s">
        <v>138</v>
      </c>
      <c r="B193" s="44"/>
      <c r="I193" s="2"/>
    </row>
    <row r="194" spans="1:9" ht="45.6" customHeight="1" x14ac:dyDescent="0.3">
      <c r="A194" s="58" t="str">
        <f>IF(OR(I104="No",I106="No"),#REF!,"")</f>
        <v/>
      </c>
      <c r="B194" s="59"/>
      <c r="C194" s="59"/>
      <c r="D194" s="59"/>
      <c r="E194" s="59"/>
      <c r="F194" s="59"/>
      <c r="G194" s="59"/>
      <c r="H194" s="59"/>
      <c r="I194" s="60"/>
    </row>
    <row r="195" spans="1:9" ht="18" customHeight="1" x14ac:dyDescent="0.3">
      <c r="A195" s="1"/>
      <c r="I195" s="2"/>
    </row>
    <row r="196" spans="1:9" ht="18" customHeight="1" x14ac:dyDescent="0.3">
      <c r="A196" s="45" t="s">
        <v>139</v>
      </c>
      <c r="B196" s="44"/>
      <c r="C196" s="44"/>
      <c r="I196" s="2"/>
    </row>
    <row r="197" spans="1:9" s="48" customFormat="1" ht="16.2" customHeight="1" x14ac:dyDescent="0.3">
      <c r="A197" s="61" t="e">
        <f>IF(OR(I$107="No"),#REF!,"")</f>
        <v>#REF!</v>
      </c>
      <c r="B197" s="62"/>
      <c r="C197" s="62"/>
      <c r="D197" s="62"/>
      <c r="E197" s="62"/>
      <c r="F197" s="62"/>
      <c r="G197" s="62"/>
      <c r="H197" s="62"/>
      <c r="I197" s="63"/>
    </row>
    <row r="198" spans="1:9" s="48" customFormat="1" ht="46.2" customHeight="1" x14ac:dyDescent="0.3">
      <c r="A198" s="61" t="e">
        <f>IF(OR(I$107="No"),#REF!,"")</f>
        <v>#REF!</v>
      </c>
      <c r="B198" s="62"/>
      <c r="C198" s="62"/>
      <c r="D198" s="62"/>
      <c r="E198" s="62"/>
      <c r="F198" s="62"/>
      <c r="G198" s="62"/>
      <c r="H198" s="62"/>
      <c r="I198" s="63"/>
    </row>
    <row r="199" spans="1:9" s="48" customFormat="1" ht="58.2" customHeight="1" x14ac:dyDescent="0.3">
      <c r="A199" s="61" t="e">
        <f>IF(OR(I$107="No"),#REF!,"")</f>
        <v>#REF!</v>
      </c>
      <c r="B199" s="62"/>
      <c r="C199" s="62"/>
      <c r="D199" s="62"/>
      <c r="E199" s="62"/>
      <c r="F199" s="62"/>
      <c r="G199" s="62"/>
      <c r="H199" s="62"/>
      <c r="I199" s="63"/>
    </row>
    <row r="200" spans="1:9" s="48" customFormat="1" ht="35.4" customHeight="1" x14ac:dyDescent="0.3">
      <c r="A200" s="61" t="e">
        <f>IF(OR(I$107="No"),#REF!,"")</f>
        <v>#REF!</v>
      </c>
      <c r="B200" s="62"/>
      <c r="C200" s="62"/>
      <c r="D200" s="62"/>
      <c r="E200" s="62"/>
      <c r="F200" s="62"/>
      <c r="G200" s="62"/>
      <c r="H200" s="62"/>
      <c r="I200" s="63"/>
    </row>
    <row r="201" spans="1:9" s="48" customFormat="1" ht="46.2" customHeight="1" x14ac:dyDescent="0.3">
      <c r="A201" s="61" t="e">
        <f>IF(OR(I$107="No"),#REF!,"")</f>
        <v>#REF!</v>
      </c>
      <c r="B201" s="62"/>
      <c r="C201" s="62"/>
      <c r="D201" s="62"/>
      <c r="E201" s="62"/>
      <c r="F201" s="62"/>
      <c r="G201" s="62"/>
      <c r="H201" s="62"/>
      <c r="I201" s="63"/>
    </row>
    <row r="202" spans="1:9" s="48" customFormat="1" ht="55.2" customHeight="1" x14ac:dyDescent="0.3">
      <c r="A202" s="65" t="e">
        <f>IF(OR(I$107="No"),#REF!,"")</f>
        <v>#REF!</v>
      </c>
      <c r="B202" s="66"/>
      <c r="C202" s="66"/>
      <c r="D202" s="66"/>
      <c r="E202" s="66"/>
      <c r="F202" s="66"/>
      <c r="G202" s="66"/>
      <c r="H202" s="66"/>
      <c r="I202" s="67"/>
    </row>
    <row r="212" spans="1:3" ht="14.4" customHeight="1" x14ac:dyDescent="0.3">
      <c r="A212" s="64"/>
      <c r="B212" s="64"/>
      <c r="C212" s="64"/>
    </row>
  </sheetData>
  <mergeCells count="162">
    <mergeCell ref="G124:H124"/>
    <mergeCell ref="C126:I126"/>
    <mergeCell ref="C127:D127"/>
    <mergeCell ref="C128:I128"/>
    <mergeCell ref="B130:I131"/>
    <mergeCell ref="C113:I113"/>
    <mergeCell ref="A115:I115"/>
    <mergeCell ref="A116:I116"/>
    <mergeCell ref="A117:I117"/>
    <mergeCell ref="A119:I119"/>
    <mergeCell ref="A120:I120"/>
    <mergeCell ref="A103:D103"/>
    <mergeCell ref="O103:P103"/>
    <mergeCell ref="A104:H104"/>
    <mergeCell ref="A105:H105"/>
    <mergeCell ref="A106:H106"/>
    <mergeCell ref="A107:H107"/>
    <mergeCell ref="A96:E96"/>
    <mergeCell ref="O96:P96"/>
    <mergeCell ref="A97:H97"/>
    <mergeCell ref="A98:H98"/>
    <mergeCell ref="A99:H99"/>
    <mergeCell ref="A100:H100"/>
    <mergeCell ref="A88:H88"/>
    <mergeCell ref="A89:H89"/>
    <mergeCell ref="A90:H90"/>
    <mergeCell ref="A91:H91"/>
    <mergeCell ref="A92:H92"/>
    <mergeCell ref="A93:H93"/>
    <mergeCell ref="A81:H81"/>
    <mergeCell ref="A82:H82"/>
    <mergeCell ref="A83:H83"/>
    <mergeCell ref="A84:H84"/>
    <mergeCell ref="A87:F87"/>
    <mergeCell ref="O87:P87"/>
    <mergeCell ref="A76:F76"/>
    <mergeCell ref="O76:P76"/>
    <mergeCell ref="A77:H77"/>
    <mergeCell ref="A78:H78"/>
    <mergeCell ref="A79:H79"/>
    <mergeCell ref="A80:H80"/>
    <mergeCell ref="A67:H67"/>
    <mergeCell ref="A70:E70"/>
    <mergeCell ref="O70:P70"/>
    <mergeCell ref="A71:H71"/>
    <mergeCell ref="A72:H72"/>
    <mergeCell ref="A73:H73"/>
    <mergeCell ref="A61:H61"/>
    <mergeCell ref="A62:H62"/>
    <mergeCell ref="A63:H63"/>
    <mergeCell ref="A64:H64"/>
    <mergeCell ref="A65:H65"/>
    <mergeCell ref="A66:H66"/>
    <mergeCell ref="A54:H54"/>
    <mergeCell ref="A57:F57"/>
    <mergeCell ref="O57:P57"/>
    <mergeCell ref="A58:H58"/>
    <mergeCell ref="A59:H59"/>
    <mergeCell ref="A60:H60"/>
    <mergeCell ref="A48:H48"/>
    <mergeCell ref="A49:H49"/>
    <mergeCell ref="A50:H50"/>
    <mergeCell ref="A51:H51"/>
    <mergeCell ref="A52:H52"/>
    <mergeCell ref="A53:H53"/>
    <mergeCell ref="A41:H41"/>
    <mergeCell ref="A42:H42"/>
    <mergeCell ref="A43:H43"/>
    <mergeCell ref="A44:H44"/>
    <mergeCell ref="A47:F47"/>
    <mergeCell ref="O47:P47"/>
    <mergeCell ref="A34:H34"/>
    <mergeCell ref="A35:H35"/>
    <mergeCell ref="A36:H36"/>
    <mergeCell ref="A39:F39"/>
    <mergeCell ref="O39:P39"/>
    <mergeCell ref="A40:H40"/>
    <mergeCell ref="A28:H28"/>
    <mergeCell ref="A29:H29"/>
    <mergeCell ref="A30:H30"/>
    <mergeCell ref="A31:H31"/>
    <mergeCell ref="A32:H32"/>
    <mergeCell ref="A33:H33"/>
    <mergeCell ref="A23:F23"/>
    <mergeCell ref="O23:P23"/>
    <mergeCell ref="A24:H24"/>
    <mergeCell ref="A25:H25"/>
    <mergeCell ref="A26:H26"/>
    <mergeCell ref="A27:H27"/>
    <mergeCell ref="A15:H15"/>
    <mergeCell ref="A16:H16"/>
    <mergeCell ref="A17:H17"/>
    <mergeCell ref="A18:H18"/>
    <mergeCell ref="A19:H19"/>
    <mergeCell ref="A20:H20"/>
    <mergeCell ref="A12:H12"/>
    <mergeCell ref="A13:H13"/>
    <mergeCell ref="A14:H14"/>
    <mergeCell ref="A5:B5"/>
    <mergeCell ref="C5:D5"/>
    <mergeCell ref="G5:H5"/>
    <mergeCell ref="A6:C6"/>
    <mergeCell ref="D6:H6"/>
    <mergeCell ref="A7:B7"/>
    <mergeCell ref="C7:D7"/>
    <mergeCell ref="A1:I1"/>
    <mergeCell ref="A3:B3"/>
    <mergeCell ref="C3:D3"/>
    <mergeCell ref="G3:H3"/>
    <mergeCell ref="A4:B4"/>
    <mergeCell ref="C4:D4"/>
    <mergeCell ref="O9:P9"/>
    <mergeCell ref="A10:H10"/>
    <mergeCell ref="A11:H11"/>
    <mergeCell ref="A136:I136"/>
    <mergeCell ref="A137:I137"/>
    <mergeCell ref="A177:I177"/>
    <mergeCell ref="A212:C212"/>
    <mergeCell ref="A156:I156"/>
    <mergeCell ref="A138:I138"/>
    <mergeCell ref="A139:I139"/>
    <mergeCell ref="A142:I142"/>
    <mergeCell ref="A202:I202"/>
    <mergeCell ref="A201:I201"/>
    <mergeCell ref="A200:I200"/>
    <mergeCell ref="A199:I199"/>
    <mergeCell ref="A198:I198"/>
    <mergeCell ref="A197:I197"/>
    <mergeCell ref="A194:I194"/>
    <mergeCell ref="A186:I186"/>
    <mergeCell ref="A187:I187"/>
    <mergeCell ref="A188:I188"/>
    <mergeCell ref="A189:I189"/>
    <mergeCell ref="A190:I190"/>
    <mergeCell ref="A191:I191"/>
    <mergeCell ref="A181:I181"/>
    <mergeCell ref="A182:I182"/>
    <mergeCell ref="A183:I183"/>
    <mergeCell ref="A174:I174"/>
    <mergeCell ref="A173:I173"/>
    <mergeCell ref="A172:I172"/>
    <mergeCell ref="A175:I175"/>
    <mergeCell ref="A176:I176"/>
    <mergeCell ref="A178:I178"/>
    <mergeCell ref="A167:I167"/>
    <mergeCell ref="A168:I168"/>
    <mergeCell ref="A169:I169"/>
    <mergeCell ref="A151:I151"/>
    <mergeCell ref="A150:I150"/>
    <mergeCell ref="A146:I146"/>
    <mergeCell ref="A145:I145"/>
    <mergeCell ref="A144:I144"/>
    <mergeCell ref="A143:I143"/>
    <mergeCell ref="A164:I164"/>
    <mergeCell ref="A163:I163"/>
    <mergeCell ref="A162:I162"/>
    <mergeCell ref="A161:I161"/>
    <mergeCell ref="A160:I160"/>
    <mergeCell ref="A159:I159"/>
    <mergeCell ref="A158:I158"/>
    <mergeCell ref="A157:I157"/>
    <mergeCell ref="A154:I154"/>
  </mergeCells>
  <conditionalFormatting sqref="A10:H10">
    <cfRule type="expression" dxfId="10" priority="11">
      <formula>IF($I$10,"No",)</formula>
    </cfRule>
  </conditionalFormatting>
  <conditionalFormatting sqref="A10:I10 A11:H19 I11:I20 A20">
    <cfRule type="containsText" dxfId="9" priority="10" operator="containsText" text="No">
      <formula>NOT(ISERROR(SEARCH("No",A10)))</formula>
    </cfRule>
  </conditionalFormatting>
  <conditionalFormatting sqref="I24:I36">
    <cfRule type="containsText" dxfId="8" priority="9" operator="containsText" text="No">
      <formula>NOT(ISERROR(SEARCH("No",I24)))</formula>
    </cfRule>
  </conditionalFormatting>
  <conditionalFormatting sqref="I40:I44">
    <cfRule type="containsText" dxfId="7" priority="8" operator="containsText" text="No">
      <formula>NOT(ISERROR(SEARCH("No",I40)))</formula>
    </cfRule>
  </conditionalFormatting>
  <conditionalFormatting sqref="I48:I54">
    <cfRule type="containsText" dxfId="6" priority="7" operator="containsText" text="No">
      <formula>NOT(ISERROR(SEARCH("No",I48)))</formula>
    </cfRule>
  </conditionalFormatting>
  <conditionalFormatting sqref="I58:I67">
    <cfRule type="containsText" dxfId="5" priority="6" operator="containsText" text="No">
      <formula>NOT(ISERROR(SEARCH("No",I58)))</formula>
    </cfRule>
  </conditionalFormatting>
  <conditionalFormatting sqref="I71:I73">
    <cfRule type="containsText" dxfId="4" priority="5" operator="containsText" text="No">
      <formula>NOT(ISERROR(SEARCH("No",I71)))</formula>
    </cfRule>
  </conditionalFormatting>
  <conditionalFormatting sqref="I77:I84">
    <cfRule type="containsText" dxfId="3" priority="4" operator="containsText" text="No">
      <formula>NOT(ISERROR(SEARCH("No",I77)))</formula>
    </cfRule>
  </conditionalFormatting>
  <conditionalFormatting sqref="I88:I93">
    <cfRule type="containsText" dxfId="2" priority="3" operator="containsText" text="No">
      <formula>NOT(ISERROR(SEARCH("No",I88)))</formula>
    </cfRule>
  </conditionalFormatting>
  <conditionalFormatting sqref="I97:I100">
    <cfRule type="containsText" dxfId="1" priority="2" operator="containsText" text="No">
      <formula>NOT(ISERROR(SEARCH("No",I97)))</formula>
    </cfRule>
  </conditionalFormatting>
  <conditionalFormatting sqref="I104:I107">
    <cfRule type="containsText" dxfId="0" priority="1" operator="containsText" text="No">
      <formula>NOT(ISERROR(SEARCH("No",I104)))</formula>
    </cfRule>
  </conditionalFormatting>
  <dataValidations count="8">
    <dataValidation type="date" errorStyle="warning" showInputMessage="1" showErrorMessage="1" errorTitle="This field cannot be left blank" error="Enter Date of Review" sqref="G5:H5" xr:uid="{48E49BEE-4480-45C2-9C90-5CCC0815F3DC}">
      <formula1>44927</formula1>
      <formula2>46387</formula2>
    </dataValidation>
    <dataValidation type="date" errorStyle="warning" operator="greaterThan" showInputMessage="1" showErrorMessage="1" errorTitle="Enter Date of Review" error="This field cannot be left blank" sqref="C4:D4" xr:uid="{8DA52471-3C86-4F1F-93BB-24C328535D0D}">
      <formula1>45658</formula1>
    </dataValidation>
    <dataValidation type="list" allowBlank="1" showInputMessage="1" showErrorMessage="1" sqref="G3" xr:uid="{D98C2824-7558-4B78-A5C9-252F8CDCD190}">
      <formula1>"Caleb Ofori, Melanie Sugar, Sherell Ellis, Jessica Reeves-Beck, Matthew Sartin, Annie Fawcett, Susan Bradley"</formula1>
    </dataValidation>
    <dataValidation type="list" allowBlank="1" showInputMessage="1" showErrorMessage="1" sqref="A130" xr:uid="{9B838A75-5A5D-4DD9-BBCD-475B2652FB1D}">
      <formula1>"Yes, No - explain:"</formula1>
    </dataValidation>
    <dataValidation type="list" allowBlank="1" showInputMessage="1" showErrorMessage="1" sqref="C7" xr:uid="{06AAE762-EE5D-4D66-8817-7C722BE2D7DE}">
      <formula1>"Denial, 30 days, 3 months, 6 months, 9 months, 12 months, Expiration of Plan"</formula1>
    </dataValidation>
    <dataValidation type="list" allowBlank="1" showInputMessage="1" showErrorMessage="1" sqref="C5" xr:uid="{EAC79558-F531-447F-A8E9-EAC7B8340BEE}">
      <formula1>"Enhanced Supports, CABS, Other (note below)"</formula1>
    </dataValidation>
    <dataValidation type="list" allowBlank="1" showInputMessage="1" showErrorMessage="1" sqref="I106 I16 I29 I61 I65 I66" xr:uid="{AD148DD8-DF1C-4B42-9A21-92D012883F10}">
      <formula1>"Yes, No, N/A"</formula1>
    </dataValidation>
    <dataValidation type="list" allowBlank="1" showInputMessage="1" showErrorMessage="1" sqref="I88:I93 I30:I36 I62:I64 I17:I20 I48:I54 I71:I73 I40:I44 I97:I100 I77:I84 I10:I15 I24:I28 I67 I58:I60 I104:I105 I107" xr:uid="{C7EA5FA2-363F-41F3-85DE-F251B440FB49}">
      <formula1>"Yes, No"</formula1>
    </dataValidation>
  </dataValidations>
  <pageMargins left="0.7" right="0.7" top="2" bottom="1.75" header="0.5" footer="0.5"/>
  <pageSetup orientation="portrait" r:id="rId1"/>
  <headerFooter>
    <oddHeader>&amp;L&amp;G</oddHeader>
    <oddFooter>&amp;L&amp;G</oddFooter>
  </headerFooter>
  <ignoredErrors>
    <ignoredError sqref="J61 J106"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ADF1E13F442714F9D8139EC7FD524FC" ma:contentTypeVersion="18" ma:contentTypeDescription="Create a new document." ma:contentTypeScope="" ma:versionID="d88733ca93d97949a3e377c64205d1c5">
  <xsd:schema xmlns:xsd="http://www.w3.org/2001/XMLSchema" xmlns:xs="http://www.w3.org/2001/XMLSchema" xmlns:p="http://schemas.microsoft.com/office/2006/metadata/properties" xmlns:ns2="5742d57d-2c17-4fb0-91f0-23904aa490a0" xmlns:ns3="17bad36c-9f8a-47a6-9d1e-ded59b18e520" targetNamespace="http://schemas.microsoft.com/office/2006/metadata/properties" ma:root="true" ma:fieldsID="06fd0b89cbc2db6a141653e3b076f10e" ns2:_="" ns3:_="">
    <xsd:import namespace="5742d57d-2c17-4fb0-91f0-23904aa490a0"/>
    <xsd:import namespace="17bad36c-9f8a-47a6-9d1e-ded59b18e5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LengthInSeconds" minOccurs="0"/>
                <xsd:element ref="ns2:SharedWithUsers" minOccurs="0"/>
                <xsd:element ref="ns2:SharedWithDetails" minOccurs="0"/>
                <xsd:element ref="ns3:MediaServiceGenerationTime" minOccurs="0"/>
                <xsd:element ref="ns3:MediaServiceEventHashCode" minOccurs="0"/>
                <xsd:element ref="ns3:MediaServiceLocation" minOccurs="0"/>
                <xsd:element ref="ns3:MediaServiceOCR"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2d57d-2c17-4fb0-91f0-23904aa490a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08eac9d-3c9a-440c-b7b7-0761e7e0d54d}" ma:internalName="TaxCatchAll" ma:showField="CatchAllData" ma:web="5742d57d-2c17-4fb0-91f0-23904aa490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7bad36c-9f8a-47a6-9d1e-ded59b18e5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742d57d-2c17-4fb0-91f0-23904aa490a0">DRQURPSXRXJR-1237740133-37144</_dlc_DocId>
    <_dlc_DocIdUrl xmlns="5742d57d-2c17-4fb0-91f0-23904aa490a0">
      <Url>https://gets.sharepoint.com/sites/DBHDDCollab/dd/OOHW/OHWBS/_layouts/15/DocIdRedir.aspx?ID=DRQURPSXRXJR-1237740133-37144</Url>
      <Description>DRQURPSXRXJR-1237740133-37144</Description>
    </_dlc_DocIdUrl>
    <SharedWithUsers xmlns="5742d57d-2c17-4fb0-91f0-23904aa490a0">
      <UserInfo>
        <DisplayName/>
        <AccountId xsi:nil="true"/>
        <AccountType/>
      </UserInfo>
    </SharedWithUsers>
    <lcf76f155ced4ddcb4097134ff3c332f xmlns="17bad36c-9f8a-47a6-9d1e-ded59b18e520">
      <Terms xmlns="http://schemas.microsoft.com/office/infopath/2007/PartnerControls"/>
    </lcf76f155ced4ddcb4097134ff3c332f>
    <TaxCatchAll xmlns="5742d57d-2c17-4fb0-91f0-23904aa490a0" xsi:nil="true"/>
  </documentManagement>
</p:properties>
</file>

<file path=customXml/itemProps1.xml><?xml version="1.0" encoding="utf-8"?>
<ds:datastoreItem xmlns:ds="http://schemas.openxmlformats.org/officeDocument/2006/customXml" ds:itemID="{E19A446C-C408-42C4-860B-531FA7F3F89C}">
  <ds:schemaRefs>
    <ds:schemaRef ds:uri="http://schemas.microsoft.com/sharepoint/v3/contenttype/forms"/>
  </ds:schemaRefs>
</ds:datastoreItem>
</file>

<file path=customXml/itemProps2.xml><?xml version="1.0" encoding="utf-8"?>
<ds:datastoreItem xmlns:ds="http://schemas.openxmlformats.org/officeDocument/2006/customXml" ds:itemID="{337C131F-76F7-42ED-ADE0-BEC5884A1122}">
  <ds:schemaRefs>
    <ds:schemaRef ds:uri="http://schemas.microsoft.com/sharepoint/events"/>
  </ds:schemaRefs>
</ds:datastoreItem>
</file>

<file path=customXml/itemProps3.xml><?xml version="1.0" encoding="utf-8"?>
<ds:datastoreItem xmlns:ds="http://schemas.openxmlformats.org/officeDocument/2006/customXml" ds:itemID="{DF67FA8A-0E55-42EF-8153-A34606D17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2d57d-2c17-4fb0-91f0-23904aa490a0"/>
    <ds:schemaRef ds:uri="17bad36c-9f8a-47a6-9d1e-ded59b18e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32C9C1-54D3-435A-A64E-CC293A58612C}">
  <ds:schemaRefs>
    <ds:schemaRef ds:uri="http://schemas.microsoft.com/office/2006/metadata/properties"/>
    <ds:schemaRef ds:uri="http://schemas.microsoft.com/office/infopath/2007/PartnerControls"/>
    <ds:schemaRef ds:uri="5742d57d-2c17-4fb0-91f0-23904aa490a0"/>
    <ds:schemaRef ds:uri="17bad36c-9f8a-47a6-9d1e-ded59b18e520"/>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BSP Review</vt:lpstr>
      <vt:lpstr>'BSP Review'!Print_Area</vt:lpstr>
    </vt:vector>
  </TitlesOfParts>
  <Manager/>
  <Company>State of Georgia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Shezal</dc:creator>
  <cp:keywords/>
  <dc:description/>
  <cp:lastModifiedBy>Fawcett, Annie</cp:lastModifiedBy>
  <cp:revision/>
  <dcterms:created xsi:type="dcterms:W3CDTF">2025-08-25T20:04:09Z</dcterms:created>
  <dcterms:modified xsi:type="dcterms:W3CDTF">2025-09-15T15:17:01Z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0x010100BADF1E13F442714F9D8139EC7FD524FC</vt:lpwstr>
  </property>
  <property fmtid="{D5CDD505-2E9C-101B-9397-08002B2CF9AE}" pid="4" name="ComplianceAssetId">
    <vt:lpwstr/>
  </property>
  <property fmtid="{D5CDD505-2E9C-101B-9397-08002B2CF9AE}" pid="5" name="_dlc_DocIdItemGuid">
    <vt:lpwstr>26332799-a0c4-495d-a2f8-3d44db7c6a26</vt:lpwstr>
  </property>
  <property fmtid="{D5CDD505-2E9C-101B-9397-08002B2CF9AE}" pid="6" name="_ExtendedDescription">
    <vt:lpwstr/>
  </property>
  <property fmtid="{D5CDD505-2E9C-101B-9397-08002B2CF9AE}" pid="7" name="TriggerFlowInfo">
    <vt:lpwstr/>
  </property>
</Properties>
</file>